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765" firstSheet="1" activeTab="1"/>
  </bookViews>
  <sheets>
    <sheet name="Sheet3" sheetId="13" state="hidden" r:id="rId1"/>
    <sheet name="Declaration" sheetId="9" r:id="rId2"/>
    <sheet name="Summary" sheetId="1" r:id="rId3"/>
    <sheet name="Promoters" sheetId="2" r:id="rId4"/>
    <sheet name="Public" sheetId="19" r:id="rId5"/>
    <sheet name="Non Promoter Non Public" sheetId="8" r:id="rId6"/>
    <sheet name="SBO" sheetId="14" r:id="rId7"/>
    <sheet name="PAC" sheetId="18" r:id="rId8"/>
    <sheet name="PromoterGrp" sheetId="11" state="hidden" r:id="rId9"/>
    <sheet name="Sheet2" sheetId="12" state="hidden" r:id="rId10"/>
  </sheets>
  <definedNames>
    <definedName name="_xlnm.Print_Area" localSheetId="1">Declaration!$A$1:$E$27</definedName>
    <definedName name="_xlnm.Print_Area" localSheetId="5">'Non Promoter Non Public'!$A$4:$T$16</definedName>
    <definedName name="_xlnm.Print_Area" localSheetId="3">Promoters!$A$3:$S$39</definedName>
    <definedName name="_xlnm.Print_Area" localSheetId="2">Summary!$A$3:$S$12</definedName>
  </definedNames>
  <calcPr calcId="152511" calcMode="autoNoTable" iterate="1"/>
</workbook>
</file>

<file path=xl/calcChain.xml><?xml version="1.0" encoding="utf-8"?>
<calcChain xmlns="http://schemas.openxmlformats.org/spreadsheetml/2006/main">
  <c r="A133" i="18" l="1"/>
  <c r="A132" i="18"/>
  <c r="A131" i="18"/>
  <c r="A130" i="18"/>
  <c r="A129" i="18"/>
  <c r="A128" i="18"/>
  <c r="A127" i="18"/>
  <c r="A126" i="18"/>
  <c r="A125" i="18"/>
  <c r="A124" i="18"/>
  <c r="A123" i="18"/>
  <c r="A122" i="18"/>
  <c r="A121" i="18"/>
  <c r="A9" i="18"/>
  <c r="S42" i="19" l="1"/>
  <c r="S43" i="19"/>
  <c r="D42" i="19"/>
  <c r="D43" i="19"/>
  <c r="D35" i="19"/>
  <c r="S28" i="19"/>
  <c r="D28" i="19"/>
  <c r="C28" i="19"/>
  <c r="H11" i="19"/>
  <c r="L11" i="19"/>
  <c r="N11" i="19"/>
  <c r="S9" i="2" l="1"/>
  <c r="R9" i="2"/>
  <c r="Q9" i="2"/>
  <c r="P9" i="2"/>
  <c r="O9" i="2"/>
  <c r="N9" i="2"/>
  <c r="M9" i="2"/>
  <c r="L9" i="2"/>
  <c r="K9" i="2"/>
  <c r="J9" i="2"/>
  <c r="I9" i="2"/>
  <c r="H9" i="2"/>
  <c r="G9" i="2"/>
  <c r="F9" i="2"/>
  <c r="E9" i="2"/>
  <c r="D9" i="2"/>
  <c r="P13" i="2"/>
  <c r="R13" i="2"/>
  <c r="S13" i="2"/>
  <c r="N13" i="2"/>
  <c r="L13" i="2"/>
  <c r="K13" i="2"/>
  <c r="I13" i="2"/>
  <c r="H13" i="2"/>
  <c r="G13" i="2"/>
  <c r="S19" i="19" l="1"/>
  <c r="S16" i="19"/>
  <c r="S14" i="19"/>
  <c r="C35" i="19"/>
  <c r="C45" i="19" s="1"/>
  <c r="G43" i="19" l="1"/>
  <c r="I43" i="19" s="1"/>
  <c r="K43" i="19" s="1"/>
  <c r="G42" i="19"/>
  <c r="I42" i="19" s="1"/>
  <c r="K42" i="19" s="1"/>
  <c r="G41" i="19"/>
  <c r="I41" i="19" s="1"/>
  <c r="K41" i="19" s="1"/>
  <c r="G40" i="19"/>
  <c r="I40" i="19" s="1"/>
  <c r="K40" i="19" s="1"/>
  <c r="G38" i="19"/>
  <c r="I38" i="19" s="1"/>
  <c r="K38" i="19" s="1"/>
  <c r="G37" i="19"/>
  <c r="I37" i="19" s="1"/>
  <c r="K37" i="19" s="1"/>
  <c r="G35" i="19"/>
  <c r="I35" i="19" s="1"/>
  <c r="K35" i="19" s="1"/>
  <c r="G31" i="19"/>
  <c r="I31" i="19" s="1"/>
  <c r="G30" i="19"/>
  <c r="I30" i="19" s="1"/>
  <c r="K30" i="19" s="1"/>
  <c r="N30" i="19"/>
  <c r="G29" i="19"/>
  <c r="I29" i="19" s="1"/>
  <c r="K29" i="19" s="1"/>
  <c r="G28" i="19"/>
  <c r="I28" i="19" s="1"/>
  <c r="K28" i="19" s="1"/>
  <c r="S21" i="19"/>
  <c r="G20" i="19"/>
  <c r="I20" i="19" s="1"/>
  <c r="K20" i="19" s="1"/>
  <c r="G19" i="19"/>
  <c r="I19" i="19" s="1"/>
  <c r="K19" i="19" s="1"/>
  <c r="G16" i="19"/>
  <c r="I16" i="19" s="1"/>
  <c r="G9" i="19"/>
  <c r="I9" i="19" s="1"/>
  <c r="K9" i="19" s="1"/>
  <c r="N12" i="19"/>
  <c r="N10" i="19"/>
  <c r="L10" i="19"/>
  <c r="L12" i="19"/>
  <c r="H12" i="19"/>
  <c r="H10" i="19"/>
  <c r="K31" i="19" l="1"/>
  <c r="K45" i="19" s="1"/>
  <c r="I45" i="19"/>
  <c r="A6" i="18"/>
  <c r="A7" i="18" s="1"/>
  <c r="A8"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S40" i="19" l="1"/>
  <c r="S39" i="19"/>
  <c r="S36" i="19"/>
  <c r="S20" i="19"/>
  <c r="G45" i="19"/>
  <c r="G23" i="19"/>
  <c r="I23" i="19" s="1"/>
  <c r="K23" i="19" s="1"/>
  <c r="S35" i="19" l="1"/>
  <c r="S45" i="19" s="1"/>
  <c r="H44" i="19" l="1"/>
  <c r="H43" i="19"/>
  <c r="L43" i="19" s="1"/>
  <c r="N43" i="19" s="1"/>
  <c r="H42" i="19"/>
  <c r="L42" i="19" s="1"/>
  <c r="N42" i="19" s="1"/>
  <c r="H41" i="19"/>
  <c r="L41" i="19" s="1"/>
  <c r="N41" i="19" s="1"/>
  <c r="H40" i="19"/>
  <c r="L40" i="19" s="1"/>
  <c r="N40" i="19" s="1"/>
  <c r="H39" i="19"/>
  <c r="H38" i="19"/>
  <c r="L38" i="19" s="1"/>
  <c r="N38" i="19" s="1"/>
  <c r="H37" i="19"/>
  <c r="L37" i="19" s="1"/>
  <c r="N37" i="19" s="1"/>
  <c r="H36" i="19"/>
  <c r="H35" i="19"/>
  <c r="L35" i="19" s="1"/>
  <c r="N35" i="19" s="1"/>
  <c r="H34" i="19"/>
  <c r="H33" i="19"/>
  <c r="H32" i="19"/>
  <c r="H31" i="19"/>
  <c r="L31" i="19" s="1"/>
  <c r="N31" i="19" s="1"/>
  <c r="H30" i="19"/>
  <c r="H29" i="19"/>
  <c r="L29" i="19" s="1"/>
  <c r="N29" i="19" s="1"/>
  <c r="H28" i="19"/>
  <c r="L28" i="19" s="1"/>
  <c r="N28" i="19" s="1"/>
  <c r="H25" i="19"/>
  <c r="H24" i="19" s="1"/>
  <c r="H23" i="19"/>
  <c r="L23" i="19" s="1"/>
  <c r="N23" i="19" s="1"/>
  <c r="H22" i="19"/>
  <c r="H21" i="19"/>
  <c r="H20" i="19"/>
  <c r="L20" i="19" s="1"/>
  <c r="N20" i="19" s="1"/>
  <c r="H19" i="19"/>
  <c r="L19" i="19" s="1"/>
  <c r="N19" i="19" s="1"/>
  <c r="H18" i="19"/>
  <c r="H17" i="19"/>
  <c r="H16" i="19"/>
  <c r="L16" i="19" s="1"/>
  <c r="N16" i="19" s="1"/>
  <c r="H15" i="19"/>
  <c r="H14" i="19"/>
  <c r="H13" i="19"/>
  <c r="H9" i="19"/>
  <c r="L9" i="19" s="1"/>
  <c r="N9" i="19" s="1"/>
  <c r="K46" i="19" l="1"/>
  <c r="L46" i="19" s="1"/>
  <c r="I46" i="19"/>
  <c r="D45" i="19"/>
  <c r="D23" i="19"/>
  <c r="S23" i="19" s="1"/>
  <c r="C23" i="19"/>
  <c r="S7" i="1"/>
  <c r="I8" i="1"/>
  <c r="K8" i="1" s="1"/>
  <c r="I7" i="1"/>
  <c r="K7" i="1" s="1"/>
  <c r="G8" i="1"/>
  <c r="G7" i="1"/>
  <c r="S46" i="19" l="1"/>
  <c r="C46" i="19"/>
  <c r="D46" i="19"/>
  <c r="H45" i="19"/>
  <c r="G46" i="19" l="1"/>
  <c r="G12" i="1"/>
  <c r="H8" i="1" l="1"/>
  <c r="N8" i="1" s="1"/>
  <c r="H7" i="1"/>
  <c r="N7" i="1" s="1"/>
  <c r="H46" i="19"/>
  <c r="N46" i="19"/>
  <c r="G20" i="2"/>
  <c r="S20" i="2" s="1"/>
  <c r="I20" i="2" l="1"/>
  <c r="K20" i="2" s="1"/>
  <c r="Q21" i="2" l="1"/>
  <c r="O21" i="2"/>
  <c r="M21" i="2"/>
  <c r="J21" i="2"/>
  <c r="F21" i="2"/>
  <c r="E21" i="2"/>
  <c r="Q17" i="2"/>
  <c r="O17" i="2"/>
  <c r="M17" i="2"/>
  <c r="J17" i="2"/>
  <c r="F17" i="2"/>
  <c r="E17" i="2"/>
  <c r="D21" i="2"/>
  <c r="C21" i="2"/>
  <c r="C17" i="2"/>
  <c r="G22" i="2" l="1"/>
  <c r="S22" i="2" s="1"/>
  <c r="P22" i="2" l="1"/>
  <c r="R22" i="2"/>
  <c r="I22" i="2"/>
  <c r="K22" i="2" s="1"/>
  <c r="C24" i="2" l="1"/>
  <c r="D19" i="2" l="1"/>
  <c r="D17" i="2" s="1"/>
  <c r="D24" i="2" s="1"/>
  <c r="K1504" i="13" l="1"/>
  <c r="J1504" i="13"/>
  <c r="D37" i="13"/>
  <c r="L1504" i="13" l="1"/>
  <c r="G18" i="2" l="1"/>
  <c r="P18" i="2" l="1"/>
  <c r="R18" i="2"/>
  <c r="I18" i="2"/>
  <c r="S18" i="2"/>
  <c r="K18"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O24" i="2" l="1"/>
  <c r="M24" i="2"/>
  <c r="J24" i="2"/>
  <c r="F24" i="2"/>
  <c r="E24" i="2"/>
  <c r="O33" i="2" l="1"/>
  <c r="T10" i="8"/>
  <c r="Q12" i="8"/>
  <c r="P12" i="8"/>
  <c r="N12" i="8"/>
  <c r="K12" i="8"/>
  <c r="G12" i="8"/>
  <c r="F12" i="8"/>
  <c r="E12" i="8"/>
  <c r="L10" i="8"/>
  <c r="H10" i="8"/>
  <c r="H9" i="8"/>
  <c r="H8" i="8"/>
  <c r="T9" i="8" l="1"/>
  <c r="T8" i="8"/>
  <c r="H12" i="8"/>
  <c r="J9" i="8"/>
  <c r="L9" i="8" s="1"/>
  <c r="J8" i="8"/>
  <c r="S31" i="2"/>
  <c r="M33" i="2"/>
  <c r="J33" i="2"/>
  <c r="E33" i="2"/>
  <c r="C33" i="2"/>
  <c r="I31" i="2"/>
  <c r="K31" i="2" s="1"/>
  <c r="F33" i="2"/>
  <c r="G30" i="2"/>
  <c r="S30" i="2" s="1"/>
  <c r="G29" i="2"/>
  <c r="I29" i="2" s="1"/>
  <c r="K29" i="2" s="1"/>
  <c r="G28" i="2"/>
  <c r="S28" i="2" s="1"/>
  <c r="G27" i="2"/>
  <c r="I27" i="2" s="1"/>
  <c r="K27" i="2" s="1"/>
  <c r="G23" i="2"/>
  <c r="G16" i="2"/>
  <c r="I16" i="2" s="1"/>
  <c r="K16" i="2" s="1"/>
  <c r="G15" i="2"/>
  <c r="S15" i="2" s="1"/>
  <c r="G14" i="2"/>
  <c r="I14" i="2" s="1"/>
  <c r="K14" i="2" s="1"/>
  <c r="G12" i="2"/>
  <c r="S12" i="2" s="1"/>
  <c r="G11" i="2"/>
  <c r="G10" i="2"/>
  <c r="S23" i="2" l="1"/>
  <c r="S21" i="2" s="1"/>
  <c r="G21" i="2"/>
  <c r="R11" i="2"/>
  <c r="I23" i="2"/>
  <c r="P23" i="2"/>
  <c r="P21" i="2" s="1"/>
  <c r="I30" i="2"/>
  <c r="K30" i="2" s="1"/>
  <c r="S14" i="2"/>
  <c r="P11" i="2"/>
  <c r="S16" i="2"/>
  <c r="I28" i="2"/>
  <c r="K28" i="2" s="1"/>
  <c r="R23" i="2"/>
  <c r="R21" i="2" s="1"/>
  <c r="S11" i="2"/>
  <c r="I12" i="2"/>
  <c r="K12" i="2" s="1"/>
  <c r="I15" i="2"/>
  <c r="K15" i="2" s="1"/>
  <c r="R10" i="2"/>
  <c r="R12" i="2"/>
  <c r="S27" i="2"/>
  <c r="S29" i="2"/>
  <c r="I11" i="2"/>
  <c r="P10" i="2"/>
  <c r="P12" i="2"/>
  <c r="S10" i="2"/>
  <c r="I10" i="2"/>
  <c r="L8" i="8"/>
  <c r="J12" i="8"/>
  <c r="B7" i="12"/>
  <c r="B6" i="12"/>
  <c r="B3" i="12"/>
  <c r="T12" i="8"/>
  <c r="D12" i="8"/>
  <c r="F12" i="1"/>
  <c r="K23" i="2" l="1"/>
  <c r="K21" i="2" s="1"/>
  <c r="I21" i="2"/>
  <c r="K11" i="2"/>
  <c r="B5" i="12"/>
  <c r="K10" i="2"/>
  <c r="B4" i="12"/>
  <c r="L12" i="8"/>
  <c r="B8" i="12" l="1"/>
  <c r="C12" i="1" l="1"/>
  <c r="G19" i="2" l="1"/>
  <c r="G17" i="2" s="1"/>
  <c r="G24" i="2" s="1"/>
  <c r="D33" i="2"/>
  <c r="G33" i="2" l="1"/>
  <c r="M12" i="1"/>
  <c r="D12" i="1"/>
  <c r="R19" i="2"/>
  <c r="I19" i="2"/>
  <c r="S19" i="2"/>
  <c r="S17" i="2" s="1"/>
  <c r="S24" i="2" s="1"/>
  <c r="P19" i="2"/>
  <c r="J12" i="1"/>
  <c r="E12" i="1"/>
  <c r="N20" i="2" l="1"/>
  <c r="H20" i="2"/>
  <c r="K19" i="2"/>
  <c r="K17" i="2" s="1"/>
  <c r="K24" i="2" s="1"/>
  <c r="K33" i="2" s="1"/>
  <c r="I17" i="2"/>
  <c r="I24" i="2" s="1"/>
  <c r="I33" i="2" s="1"/>
  <c r="R17" i="2"/>
  <c r="R24" i="2" s="1"/>
  <c r="R33" i="2" s="1"/>
  <c r="P17" i="2"/>
  <c r="P24" i="2" s="1"/>
  <c r="P33" i="2" s="1"/>
  <c r="N22" i="2"/>
  <c r="H22" i="2"/>
  <c r="S33" i="2"/>
  <c r="N18" i="2"/>
  <c r="H18" i="2"/>
  <c r="H23" i="2"/>
  <c r="H19" i="2"/>
  <c r="O8" i="8"/>
  <c r="I10" i="8"/>
  <c r="O9" i="8"/>
  <c r="O10" i="8"/>
  <c r="I9" i="8"/>
  <c r="I8" i="8"/>
  <c r="N31" i="2"/>
  <c r="N27" i="2"/>
  <c r="N16" i="2"/>
  <c r="N11" i="2"/>
  <c r="N30" i="2"/>
  <c r="N23" i="2"/>
  <c r="N15" i="2"/>
  <c r="N10" i="2"/>
  <c r="N29" i="2"/>
  <c r="N19" i="2"/>
  <c r="N12" i="2"/>
  <c r="N14" i="2"/>
  <c r="N28" i="2"/>
  <c r="H31" i="2"/>
  <c r="H29" i="2"/>
  <c r="H15" i="2"/>
  <c r="H10" i="2"/>
  <c r="H14" i="2"/>
  <c r="H28" i="2"/>
  <c r="H16" i="2"/>
  <c r="H30" i="2"/>
  <c r="H27" i="2"/>
  <c r="H12" i="2"/>
  <c r="H11" i="2"/>
  <c r="N17" i="2" l="1"/>
  <c r="H21" i="2"/>
  <c r="N21" i="2"/>
  <c r="H17" i="2"/>
  <c r="I12" i="8"/>
  <c r="O12" i="8"/>
  <c r="S12" i="1"/>
  <c r="N12" i="1"/>
  <c r="I12" i="1"/>
  <c r="L20" i="2" l="1"/>
  <c r="N24" i="2"/>
  <c r="N33" i="2" s="1"/>
  <c r="L22" i="2"/>
  <c r="H24" i="2"/>
  <c r="H33" i="2" s="1"/>
  <c r="L18" i="2"/>
  <c r="C8" i="12"/>
  <c r="D8" i="12" s="1"/>
  <c r="M10" i="8"/>
  <c r="M8" i="8"/>
  <c r="M9" i="8"/>
  <c r="L28" i="2"/>
  <c r="L19" i="2"/>
  <c r="L12" i="2"/>
  <c r="L31" i="2"/>
  <c r="L27" i="2"/>
  <c r="L16" i="2"/>
  <c r="L11" i="2"/>
  <c r="L30" i="2"/>
  <c r="L15" i="2"/>
  <c r="L10" i="2"/>
  <c r="L29" i="2"/>
  <c r="L14" i="2"/>
  <c r="L23" i="2"/>
  <c r="L17" i="2" l="1"/>
  <c r="L21" i="2"/>
  <c r="M12" i="8"/>
  <c r="K12" i="1"/>
  <c r="H12" i="1"/>
  <c r="L8" i="1" l="1"/>
  <c r="L7" i="1"/>
  <c r="L24" i="2"/>
  <c r="L33" i="2" s="1"/>
  <c r="L12" i="1"/>
  <c r="Q24" i="2"/>
  <c r="Q33" i="2" s="1"/>
</calcChain>
</file>

<file path=xl/sharedStrings.xml><?xml version="1.0" encoding="utf-8"?>
<sst xmlns="http://schemas.openxmlformats.org/spreadsheetml/2006/main" count="5780" uniqueCount="3608">
  <si>
    <t>Category (i)</t>
  </si>
  <si>
    <t>Category of 
Shareholder (ii)</t>
  </si>
  <si>
    <t>Number of 
Shareholders (iii)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</si>
  <si>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</si>
  <si>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</si>
  <si>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</si>
  <si>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</si>
  <si>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</si>
  <si>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</si>
  <si>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</si>
  <si>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</si>
  <si>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</si>
  <si>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</si>
  <si>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</si>
  <si>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</si>
  <si>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</si>
  <si>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</si>
  <si>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</si>
  <si>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</si>
  <si>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</si>
  <si>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</si>
  <si>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</si>
  <si>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</si>
  <si>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</si>
  <si>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</si>
  <si>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</si>
  <si>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</si>
  <si>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</si>
  <si>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</si>
  <si>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</si>
  <si>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</si>
  <si>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</si>
  <si>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</si>
  <si>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</si>
  <si>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</si>
  <si>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</si>
  <si>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</si>
  <si>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</si>
  <si>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</si>
  <si>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</si>
  <si>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</si>
  <si>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</si>
  <si>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</si>
  <si>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</si>
  <si>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</si>
  <si>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</si>
  <si>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</si>
  <si>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</si>
  <si>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(f)</t>
  </si>
  <si>
    <t>(g)</t>
  </si>
  <si>
    <t>Insurance Companies</t>
  </si>
  <si>
    <t>(h)</t>
  </si>
  <si>
    <t>Provident Funds/ Pension Funds</t>
  </si>
  <si>
    <t>(i)</t>
  </si>
  <si>
    <t>i. Individual shareholders holding nominal share capital up to Rs. 2 lakhs.</t>
  </si>
  <si>
    <t>NBFCs registered with RBI</t>
  </si>
  <si>
    <t>(e )</t>
  </si>
  <si>
    <t>Total Public Shareholding (B)= (B)(1)+(B)(2)+(B)(3)</t>
  </si>
  <si>
    <t>1) PAN would not be displayed on website of Stock Exchange(s).</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</si>
  <si>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</si>
  <si>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</si>
  <si>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</si>
  <si>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</si>
  <si>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</si>
  <si>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</si>
  <si>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Class : NA</t>
  </si>
  <si>
    <t>Number of Locked-in Shares
(xii)</t>
  </si>
  <si>
    <t>PAN Number</t>
  </si>
  <si>
    <t>Rajesh R. Mandawewala</t>
  </si>
  <si>
    <t>Balkrishan Gopiram Goenka</t>
  </si>
  <si>
    <t>AACPM2601D</t>
  </si>
  <si>
    <t>AEOPG4891D</t>
  </si>
  <si>
    <t>Bodies Corporate</t>
  </si>
  <si>
    <t>AAATB0698M</t>
  </si>
  <si>
    <t>Hindu Undivided Family</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</si>
  <si>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</si>
  <si>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</si>
  <si>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</si>
  <si>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</si>
  <si>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</si>
  <si>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</si>
  <si>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</si>
  <si>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</si>
  <si>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</si>
  <si>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</si>
  <si>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</si>
  <si>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</si>
  <si>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</si>
  <si>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</si>
  <si>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</si>
  <si>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</si>
  <si>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</si>
  <si>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</si>
  <si>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</si>
  <si>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</si>
  <si>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</si>
  <si>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</si>
  <si>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</si>
  <si>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</si>
  <si>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</si>
  <si>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</si>
  <si>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</si>
  <si>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</si>
  <si>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</si>
  <si>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</si>
  <si>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</si>
  <si>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</si>
  <si>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</si>
  <si>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</si>
  <si>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</si>
  <si>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</si>
  <si>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</si>
  <si>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</si>
  <si>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</si>
  <si>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</si>
  <si>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</si>
  <si>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</si>
  <si>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</si>
  <si>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</si>
  <si>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</si>
  <si>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</si>
  <si>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</si>
  <si>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</si>
  <si>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</si>
  <si>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</si>
  <si>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</si>
  <si>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</si>
  <si>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</si>
  <si>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</si>
  <si>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</si>
  <si>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</si>
  <si>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</si>
  <si>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</si>
  <si>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</si>
  <si>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</si>
  <si>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</si>
  <si>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</si>
  <si>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</si>
  <si>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</si>
  <si>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</si>
  <si>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</si>
  <si>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</si>
  <si>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</si>
  <si>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</si>
  <si>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</si>
  <si>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</si>
  <si>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</si>
  <si>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</si>
  <si>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</si>
  <si>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</si>
  <si>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</si>
  <si>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</si>
  <si>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</si>
  <si>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</si>
  <si>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</si>
  <si>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</si>
  <si>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</si>
  <si>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</si>
  <si>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</si>
  <si>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</si>
  <si>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</si>
  <si>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</si>
  <si>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</si>
  <si>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</si>
  <si>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</si>
  <si>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</si>
  <si>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</si>
  <si>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</si>
  <si>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</si>
  <si>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</si>
  <si>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</si>
  <si>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</si>
  <si>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</si>
  <si>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</si>
  <si>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</si>
  <si>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</si>
  <si>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</si>
  <si>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</si>
  <si>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</si>
  <si>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</si>
  <si>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</si>
  <si>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</si>
  <si>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</si>
  <si>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</si>
  <si>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</si>
  <si>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</si>
  <si>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</si>
  <si>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</si>
  <si>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</si>
  <si>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No. of shareholders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</si>
  <si>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</si>
  <si>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</si>
  <si>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</si>
  <si>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</si>
  <si>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</si>
  <si>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</si>
  <si>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</si>
  <si>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</si>
  <si>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</si>
  <si>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</si>
  <si>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</si>
  <si>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</si>
  <si>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</si>
  <si>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</si>
  <si>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</si>
  <si>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</si>
  <si>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</si>
  <si>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</si>
  <si>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</si>
  <si>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</si>
  <si>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</si>
  <si>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</si>
  <si>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</si>
  <si>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</si>
  <si>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</si>
  <si>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</si>
  <si>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</si>
  <si>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</si>
  <si>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</si>
  <si>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</si>
  <si>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</si>
  <si>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</si>
  <si>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</si>
  <si>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</si>
  <si>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</si>
  <si>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</si>
  <si>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</si>
  <si>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</si>
  <si>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</si>
  <si>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</si>
  <si>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</si>
  <si>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</si>
  <si>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</si>
  <si>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</si>
  <si>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</si>
  <si>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</si>
  <si>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Welspun Pipes  Limited</t>
  </si>
  <si>
    <t>AAACW7157M</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</si>
  <si>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</si>
  <si>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</si>
  <si>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</si>
  <si>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</si>
  <si>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</si>
  <si>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</si>
  <si>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</si>
  <si>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</si>
  <si>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</si>
  <si>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</si>
  <si>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</si>
  <si>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</si>
  <si>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</si>
  <si>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</si>
  <si>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</si>
  <si>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</si>
  <si>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</si>
  <si>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</si>
  <si>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</si>
  <si>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</si>
  <si>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</si>
  <si>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</si>
  <si>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</si>
  <si>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</si>
  <si>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</si>
  <si>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</si>
  <si>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</si>
  <si>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</si>
  <si>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</si>
  <si>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</si>
  <si>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</si>
  <si>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</si>
  <si>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</si>
  <si>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</si>
  <si>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</si>
  <si>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</si>
  <si>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</si>
  <si>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</si>
  <si>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</si>
  <si>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</si>
  <si>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</si>
  <si>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</si>
  <si>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</si>
  <si>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</si>
  <si>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</si>
  <si>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</si>
  <si>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</si>
  <si>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</si>
  <si>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</si>
  <si>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</si>
  <si>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</si>
  <si>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</si>
  <si>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</si>
  <si>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</si>
  <si>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</si>
  <si>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</si>
  <si>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</si>
  <si>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</si>
  <si>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</si>
  <si>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</si>
  <si>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</si>
  <si>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</si>
  <si>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</si>
  <si>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</si>
  <si>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</si>
  <si>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</si>
  <si>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</si>
  <si>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</si>
  <si>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</si>
  <si>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</si>
  <si>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</si>
  <si>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</si>
  <si>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</si>
  <si>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</si>
  <si>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</si>
  <si>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</si>
  <si>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</si>
  <si>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</si>
  <si>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</si>
  <si>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</si>
  <si>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</si>
  <si>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</si>
  <si>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</si>
  <si>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</si>
  <si>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</si>
  <si>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</si>
  <si>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</si>
  <si>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</si>
  <si>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</si>
  <si>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</si>
  <si>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</si>
  <si>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</si>
  <si>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</si>
  <si>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</si>
  <si>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</si>
  <si>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</si>
  <si>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</si>
  <si>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</si>
  <si>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</si>
  <si>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</si>
  <si>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</si>
  <si>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</si>
  <si>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</si>
  <si>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</si>
  <si>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</si>
  <si>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</si>
  <si>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</si>
  <si>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</si>
  <si>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</si>
  <si>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</si>
  <si>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</si>
  <si>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</si>
  <si>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</si>
  <si>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</si>
  <si>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</si>
  <si>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</si>
  <si>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</si>
  <si>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</si>
  <si>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</si>
  <si>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</si>
  <si>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</si>
  <si>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</si>
  <si>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</si>
  <si>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</si>
  <si>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</si>
  <si>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</si>
  <si>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</si>
  <si>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</si>
  <si>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</si>
  <si>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</si>
  <si>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</si>
  <si>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</si>
  <si>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</si>
  <si>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</si>
  <si>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</si>
  <si>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</si>
  <si>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</si>
  <si>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</si>
  <si>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</si>
  <si>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</si>
  <si>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</si>
  <si>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</si>
  <si>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</si>
  <si>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</si>
  <si>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</si>
  <si>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</si>
  <si>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</si>
  <si>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</si>
  <si>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</si>
  <si>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</si>
  <si>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</si>
  <si>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</si>
  <si>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</si>
  <si>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</si>
  <si>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</si>
  <si>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</si>
  <si>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</si>
  <si>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</si>
  <si>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</si>
  <si>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</si>
  <si>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</si>
  <si>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</si>
  <si>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</si>
  <si>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</si>
  <si>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</si>
  <si>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</si>
  <si>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</si>
  <si>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</si>
  <si>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</si>
  <si>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</si>
  <si>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</si>
  <si>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</si>
  <si>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</si>
  <si>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</si>
  <si>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</si>
  <si>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</si>
  <si>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</si>
  <si>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</si>
  <si>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</si>
  <si>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</si>
  <si>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</si>
  <si>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</si>
  <si>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</si>
  <si>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</si>
  <si>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</si>
  <si>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</si>
  <si>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</si>
  <si>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</si>
  <si>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</si>
  <si>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</si>
  <si>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</si>
  <si>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</si>
  <si>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</si>
  <si>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</si>
  <si>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</si>
  <si>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</si>
  <si>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</si>
  <si>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</si>
  <si>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</si>
  <si>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</si>
  <si>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</si>
  <si>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</si>
  <si>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</si>
  <si>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</si>
  <si>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</si>
  <si>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</si>
  <si>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</si>
  <si>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</si>
  <si>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</si>
  <si>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</si>
  <si>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</si>
  <si>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</si>
  <si>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</si>
  <si>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</si>
  <si>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</si>
  <si>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</si>
  <si>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</si>
  <si>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</si>
  <si>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</si>
  <si>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</si>
  <si>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</si>
  <si>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</si>
  <si>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</si>
  <si>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</si>
  <si>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</si>
  <si>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</si>
  <si>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</si>
  <si>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</si>
  <si>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</si>
  <si>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</si>
  <si>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</si>
  <si>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</si>
  <si>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</si>
  <si>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</si>
  <si>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</si>
  <si>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</si>
  <si>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</si>
  <si>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</si>
  <si>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</si>
  <si>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</si>
  <si>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</si>
  <si>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</si>
  <si>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</si>
  <si>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</si>
  <si>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</si>
  <si>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</si>
  <si>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</si>
  <si>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</si>
  <si>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</si>
  <si>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</si>
  <si>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</si>
  <si>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</si>
  <si>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</si>
  <si>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</si>
  <si>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</si>
  <si>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</si>
  <si>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</si>
  <si>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</si>
  <si>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</si>
  <si>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</si>
  <si>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</si>
  <si>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</si>
  <si>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</si>
  <si>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</si>
  <si>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</si>
  <si>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</si>
  <si>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</si>
  <si>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</si>
  <si>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</si>
  <si>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</si>
  <si>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</si>
  <si>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</si>
  <si>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</si>
  <si>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</si>
  <si>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</si>
  <si>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</si>
  <si>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</si>
  <si>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</si>
  <si>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</si>
  <si>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</si>
  <si>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</si>
  <si>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</si>
  <si>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</si>
  <si>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</si>
  <si>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</si>
  <si>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</si>
  <si>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</si>
  <si>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</si>
  <si>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</si>
  <si>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</si>
  <si>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</si>
  <si>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</si>
  <si>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</si>
  <si>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</si>
  <si>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</si>
  <si>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</si>
  <si>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</si>
  <si>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</si>
  <si>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</si>
  <si>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</si>
  <si>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</si>
  <si>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</si>
  <si>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</si>
  <si>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</si>
  <si>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</si>
  <si>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</si>
  <si>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</si>
  <si>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</si>
  <si>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</si>
  <si>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</si>
  <si>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</si>
  <si>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</si>
  <si>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</si>
  <si>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</si>
  <si>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</si>
  <si>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</si>
  <si>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</si>
  <si>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</si>
  <si>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</si>
  <si>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</si>
  <si>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</si>
  <si>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</si>
  <si>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</si>
  <si>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</si>
  <si>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</si>
  <si>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</si>
  <si>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</si>
  <si>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</si>
  <si>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</si>
  <si>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</si>
  <si>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</si>
  <si>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</si>
  <si>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</si>
  <si>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</si>
  <si>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</si>
  <si>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</si>
  <si>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</si>
  <si>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</si>
  <si>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</si>
  <si>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</si>
  <si>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</si>
  <si>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</si>
  <si>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</si>
  <si>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</si>
  <si>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</si>
  <si>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</si>
  <si>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</si>
  <si>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</si>
  <si>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</si>
  <si>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</si>
  <si>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</si>
  <si>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</si>
  <si>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</si>
  <si>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</si>
  <si>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</si>
  <si>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</si>
  <si>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</si>
  <si>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</si>
  <si>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</si>
  <si>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</si>
  <si>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</si>
  <si>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</si>
  <si>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</si>
  <si>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</si>
  <si>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</si>
  <si>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</si>
  <si>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</si>
  <si>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</si>
  <si>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</si>
  <si>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</si>
  <si>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</si>
  <si>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</si>
  <si>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</si>
  <si>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</si>
  <si>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</si>
  <si>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</si>
  <si>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</si>
  <si>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</si>
  <si>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</si>
  <si>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</si>
  <si>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</si>
  <si>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</si>
  <si>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</si>
  <si>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</si>
  <si>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</si>
  <si>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</si>
  <si>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</si>
  <si>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</si>
  <si>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</si>
  <si>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</si>
  <si>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</si>
  <si>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</si>
  <si>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</si>
  <si>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</si>
  <si>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</si>
  <si>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</si>
  <si>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</si>
  <si>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</si>
  <si>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</si>
  <si>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</si>
  <si>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</si>
  <si>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</si>
  <si>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</si>
  <si>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</si>
  <si>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</si>
  <si>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</si>
  <si>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</si>
  <si>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</si>
  <si>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</si>
  <si>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</si>
  <si>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</si>
  <si>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</si>
  <si>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</si>
  <si>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</si>
  <si>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</si>
  <si>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</si>
  <si>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</si>
  <si>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</si>
  <si>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</si>
  <si>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</si>
  <si>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</si>
  <si>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</si>
  <si>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</si>
  <si>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</si>
  <si>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</si>
  <si>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</si>
  <si>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</si>
  <si>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</si>
  <si>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</si>
  <si>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</si>
  <si>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</si>
  <si>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</si>
  <si>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</si>
  <si>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</si>
  <si>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</si>
  <si>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</si>
  <si>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</si>
  <si>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</si>
  <si>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</si>
  <si>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</si>
  <si>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</si>
  <si>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</si>
  <si>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</si>
  <si>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</si>
  <si>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</si>
  <si>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</si>
  <si>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</si>
  <si>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</si>
  <si>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</si>
  <si>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</si>
  <si>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</si>
  <si>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</si>
  <si>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</si>
  <si>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</si>
  <si>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</si>
  <si>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</si>
  <si>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</si>
  <si>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</si>
  <si>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</si>
  <si>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</si>
  <si>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</si>
  <si>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</si>
  <si>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</si>
  <si>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</si>
  <si>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</si>
  <si>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</si>
  <si>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</si>
  <si>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</si>
  <si>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</si>
  <si>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</si>
  <si>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</si>
  <si>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</si>
  <si>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</si>
  <si>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</si>
  <si>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</si>
  <si>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</si>
  <si>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</si>
  <si>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</si>
  <si>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</si>
  <si>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</si>
  <si>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</si>
  <si>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</si>
  <si>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</si>
  <si>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</si>
  <si>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</si>
  <si>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</si>
  <si>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</si>
  <si>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</si>
  <si>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</si>
  <si>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</si>
  <si>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</si>
  <si>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</si>
  <si>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</si>
  <si>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</si>
  <si>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</si>
  <si>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</si>
  <si>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</si>
  <si>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</si>
  <si>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</si>
  <si>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</si>
  <si>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</si>
  <si>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</si>
  <si>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</si>
  <si>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</si>
  <si>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</si>
  <si>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</si>
  <si>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</si>
  <si>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</si>
  <si>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</si>
  <si>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</si>
  <si>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</si>
  <si>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</si>
  <si>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</si>
  <si>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</si>
  <si>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</si>
  <si>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</si>
  <si>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</si>
  <si>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</si>
  <si>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</si>
  <si>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</si>
  <si>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</si>
  <si>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</si>
  <si>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</si>
  <si>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</si>
  <si>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</si>
  <si>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</si>
  <si>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</si>
  <si>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</si>
  <si>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</si>
  <si>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</si>
  <si>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</si>
  <si>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</si>
  <si>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</si>
  <si>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</si>
  <si>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</si>
  <si>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</si>
  <si>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</si>
  <si>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</si>
  <si>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</si>
  <si>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</si>
  <si>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</si>
  <si>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</si>
  <si>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</si>
  <si>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</si>
  <si>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</si>
  <si>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</si>
  <si>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</si>
  <si>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</si>
  <si>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</si>
  <si>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</si>
  <si>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</si>
  <si>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</si>
  <si>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</si>
  <si>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</si>
  <si>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</si>
  <si>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</si>
  <si>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</si>
  <si>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</si>
  <si>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</si>
  <si>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</si>
  <si>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</si>
  <si>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</si>
  <si>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</si>
  <si>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</si>
  <si>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</si>
  <si>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</si>
  <si>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</si>
  <si>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</si>
  <si>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</si>
  <si>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</si>
  <si>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</si>
  <si>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</si>
  <si>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</si>
  <si>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</si>
  <si>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</si>
  <si>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</si>
  <si>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</si>
  <si>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</si>
  <si>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</si>
  <si>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</si>
  <si>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</si>
  <si>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</si>
  <si>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</si>
  <si>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</si>
  <si>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</si>
  <si>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</si>
  <si>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</si>
  <si>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</si>
  <si>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</si>
  <si>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</si>
  <si>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</si>
  <si>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</si>
  <si>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</si>
  <si>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</si>
  <si>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</si>
  <si>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</si>
  <si>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</si>
  <si>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</si>
  <si>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</si>
  <si>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</si>
  <si>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</si>
  <si>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</si>
  <si>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</si>
  <si>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</si>
  <si>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</si>
  <si>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</si>
  <si>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</si>
  <si>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</si>
  <si>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</si>
  <si>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</si>
  <si>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</si>
  <si>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</si>
  <si>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</si>
  <si>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</si>
  <si>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</si>
  <si>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</si>
  <si>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</si>
  <si>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</si>
  <si>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</si>
  <si>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</si>
  <si>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</si>
  <si>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</si>
  <si>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</si>
  <si>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</si>
  <si>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</si>
  <si>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</si>
  <si>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</si>
  <si>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</si>
  <si>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</si>
  <si>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</si>
  <si>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</si>
  <si>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</si>
  <si>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</si>
  <si>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</si>
  <si>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</si>
  <si>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</si>
  <si>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</si>
  <si>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</si>
  <si>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</si>
  <si>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</si>
  <si>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</si>
  <si>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</si>
  <si>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</si>
  <si>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</si>
  <si>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</si>
  <si>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</si>
  <si>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</si>
  <si>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</si>
  <si>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</si>
  <si>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</si>
  <si>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</si>
  <si>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</si>
  <si>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</si>
  <si>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</si>
  <si>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</si>
  <si>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</si>
  <si>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</si>
  <si>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</si>
  <si>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</si>
  <si>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</si>
  <si>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</si>
  <si>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</si>
  <si>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</si>
  <si>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</si>
  <si>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</si>
  <si>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</si>
  <si>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</si>
  <si>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</si>
  <si>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</si>
  <si>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</si>
  <si>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</si>
  <si>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</si>
  <si>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</si>
  <si>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</si>
  <si>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</si>
  <si>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</si>
  <si>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</si>
  <si>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</si>
  <si>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</si>
  <si>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</si>
  <si>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</si>
  <si>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</si>
  <si>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</si>
  <si>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</si>
  <si>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</si>
  <si>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</si>
  <si>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</si>
  <si>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</si>
  <si>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</si>
  <si>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</si>
  <si>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</si>
  <si>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</si>
  <si>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</si>
  <si>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</si>
  <si>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</si>
  <si>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</si>
  <si>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</si>
  <si>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</si>
  <si>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</si>
  <si>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</si>
  <si>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</si>
  <si>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</si>
  <si>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</si>
  <si>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</si>
  <si>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</si>
  <si>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</si>
  <si>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</si>
  <si>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</si>
  <si>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</si>
  <si>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</si>
  <si>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</si>
  <si>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</si>
  <si>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</si>
  <si>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</si>
  <si>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</si>
  <si>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</si>
  <si>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</si>
  <si>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</si>
  <si>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</si>
  <si>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</si>
  <si>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</si>
  <si>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</si>
  <si>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</si>
  <si>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</si>
  <si>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</si>
  <si>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</si>
  <si>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</si>
  <si>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</si>
  <si>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</si>
  <si>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</si>
  <si>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</si>
  <si>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</si>
  <si>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</si>
  <si>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</si>
  <si>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</si>
  <si>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</si>
  <si>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</si>
  <si>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</si>
  <si>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</si>
  <si>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</si>
  <si>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</si>
  <si>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</si>
  <si>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</si>
  <si>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</si>
  <si>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</si>
  <si>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</si>
  <si>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</si>
  <si>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</si>
  <si>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</si>
  <si>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</si>
  <si>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</si>
  <si>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</si>
  <si>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</si>
  <si>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</si>
  <si>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</si>
  <si>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</si>
  <si>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</si>
  <si>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</si>
  <si>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</si>
  <si>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</si>
  <si>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</si>
  <si>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</si>
  <si>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</si>
  <si>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</si>
  <si>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</si>
  <si>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</si>
  <si>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</si>
  <si>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</si>
  <si>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</si>
  <si>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</si>
  <si>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</si>
  <si>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</si>
  <si>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</si>
  <si>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</si>
  <si>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</si>
  <si>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</si>
  <si>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</si>
  <si>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</si>
  <si>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</si>
  <si>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</si>
  <si>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</si>
  <si>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</si>
  <si>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</si>
  <si>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</si>
  <si>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</si>
  <si>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</si>
  <si>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</si>
  <si>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</si>
  <si>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</si>
  <si>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</si>
  <si>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</si>
  <si>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</si>
  <si>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</si>
  <si>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</si>
  <si>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</si>
  <si>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</si>
  <si>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</si>
  <si>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</si>
  <si>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</si>
  <si>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</si>
  <si>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</si>
  <si>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</si>
  <si>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</si>
  <si>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</si>
  <si>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</si>
  <si>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</si>
  <si>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</si>
  <si>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</si>
  <si>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</si>
  <si>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</si>
  <si>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</si>
  <si>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</si>
  <si>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</si>
  <si>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</si>
  <si>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</si>
  <si>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</si>
  <si>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</si>
  <si>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</si>
  <si>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</si>
  <si>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</si>
  <si>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</si>
  <si>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</si>
  <si>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</si>
  <si>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</si>
  <si>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</si>
  <si>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</si>
  <si>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</si>
  <si>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</si>
  <si>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</si>
  <si>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</si>
  <si>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</si>
  <si>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</si>
  <si>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</si>
  <si>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</si>
  <si>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</si>
  <si>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</si>
  <si>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</si>
  <si>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</si>
  <si>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</si>
  <si>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</si>
  <si>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</si>
  <si>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</si>
  <si>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</si>
  <si>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</si>
  <si>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</si>
  <si>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</si>
  <si>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</si>
  <si>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</si>
  <si>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</si>
  <si>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</si>
  <si>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</si>
  <si>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</si>
  <si>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</si>
  <si>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</si>
  <si>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</si>
  <si>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</si>
  <si>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</si>
  <si>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</si>
  <si>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</si>
  <si>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</si>
  <si>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</si>
  <si>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</si>
  <si>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</si>
  <si>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</si>
  <si>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</si>
  <si>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</si>
  <si>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</si>
  <si>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</si>
  <si>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</si>
  <si>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</si>
  <si>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</si>
  <si>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</si>
  <si>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</si>
  <si>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</si>
  <si>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</si>
  <si>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</si>
  <si>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</si>
  <si>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</si>
  <si>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</si>
  <si>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</si>
  <si>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</si>
  <si>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</si>
  <si>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</si>
  <si>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</si>
  <si>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</si>
  <si>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</si>
  <si>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</si>
  <si>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</si>
  <si>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</si>
  <si>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</si>
  <si>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</si>
  <si>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</si>
  <si>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</si>
  <si>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</si>
  <si>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</si>
  <si>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</si>
  <si>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</si>
  <si>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</si>
  <si>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</si>
  <si>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</si>
  <si>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</si>
  <si>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</si>
  <si>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</si>
  <si>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</si>
  <si>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</si>
  <si>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</si>
  <si>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</si>
  <si>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</si>
  <si>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</si>
  <si>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</si>
  <si>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</si>
  <si>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</si>
  <si>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</si>
  <si>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</si>
  <si>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</si>
  <si>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</si>
  <si>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</si>
  <si>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</si>
  <si>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</si>
  <si>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</si>
  <si>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</si>
  <si>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</si>
  <si>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</si>
  <si>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</si>
  <si>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</si>
  <si>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</si>
  <si>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</si>
  <si>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</si>
  <si>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</si>
  <si>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</si>
  <si>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</si>
  <si>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</si>
  <si>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</si>
  <si>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</si>
  <si>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</si>
  <si>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</si>
  <si>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</si>
  <si>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</si>
  <si>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</si>
  <si>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</si>
  <si>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</si>
  <si>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</si>
  <si>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</si>
  <si>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</si>
  <si>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</si>
  <si>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</si>
  <si>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</si>
  <si>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</si>
  <si>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</si>
  <si>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</si>
  <si>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</si>
  <si>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</si>
  <si>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</si>
  <si>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</si>
  <si>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</si>
  <si>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</si>
  <si>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</si>
  <si>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</si>
  <si>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</si>
  <si>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</si>
  <si>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</si>
  <si>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</si>
  <si>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</si>
  <si>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</si>
  <si>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</si>
  <si>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</si>
  <si>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</si>
  <si>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</si>
  <si>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</si>
  <si>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</si>
  <si>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</si>
  <si>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</si>
  <si>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</si>
  <si>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</si>
  <si>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</si>
  <si>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</si>
  <si>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</si>
  <si>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</si>
  <si>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</si>
  <si>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</si>
  <si>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</si>
  <si>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</si>
  <si>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</si>
  <si>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</si>
  <si>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</si>
  <si>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</si>
  <si>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</si>
  <si>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</si>
  <si>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</si>
  <si>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</si>
  <si>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</si>
  <si>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</si>
  <si>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</si>
  <si>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</si>
  <si>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</si>
  <si>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</si>
  <si>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</si>
  <si>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</si>
  <si>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</si>
  <si>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</si>
  <si>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</si>
  <si>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</si>
  <si>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</si>
  <si>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</si>
  <si>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</si>
  <si>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</si>
  <si>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</si>
  <si>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</si>
  <si>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</si>
  <si>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</si>
  <si>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</si>
  <si>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</si>
  <si>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</si>
  <si>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</si>
  <si>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</si>
  <si>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</si>
  <si>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</si>
  <si>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</si>
  <si>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</si>
  <si>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</si>
  <si>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</si>
  <si>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</si>
  <si>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</si>
  <si>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</si>
  <si>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</si>
  <si>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</si>
  <si>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</si>
  <si>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</si>
  <si>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</si>
  <si>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</si>
  <si>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</si>
  <si>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</si>
  <si>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</si>
  <si>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</si>
  <si>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</si>
  <si>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</si>
  <si>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</si>
  <si>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</si>
  <si>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</si>
  <si>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</si>
  <si>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</si>
  <si>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</si>
  <si>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</si>
  <si>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</si>
  <si>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</si>
  <si>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</si>
  <si>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</si>
  <si>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</si>
  <si>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</si>
  <si>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</si>
  <si>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</si>
  <si>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</si>
  <si>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</si>
  <si>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</si>
  <si>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</si>
  <si>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</si>
  <si>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</si>
  <si>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</si>
  <si>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</si>
  <si>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</si>
  <si>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</si>
  <si>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</si>
  <si>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</si>
  <si>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</si>
  <si>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</si>
  <si>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</si>
  <si>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</si>
  <si>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</si>
  <si>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</si>
  <si>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</si>
  <si>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</si>
  <si>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</si>
  <si>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</si>
  <si>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</si>
  <si>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</si>
  <si>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</si>
  <si>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</si>
  <si>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</si>
  <si>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</si>
  <si>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</si>
  <si>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</si>
  <si>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</si>
  <si>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</si>
  <si>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</si>
  <si>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</si>
  <si>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</si>
  <si>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</si>
  <si>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</si>
  <si>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</si>
  <si>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</si>
  <si>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</si>
  <si>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</si>
  <si>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</si>
  <si>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</si>
  <si>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</si>
  <si>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</si>
  <si>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</si>
  <si>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</si>
  <si>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</si>
  <si>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</si>
  <si>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</si>
  <si>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</si>
  <si>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</si>
  <si>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</si>
  <si>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</si>
  <si>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</si>
  <si>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</si>
  <si>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</si>
  <si>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</si>
  <si>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</si>
  <si>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</si>
  <si>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</si>
  <si>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</si>
  <si>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</si>
  <si>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</si>
  <si>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</si>
  <si>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</si>
  <si>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</si>
  <si>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</si>
  <si>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</si>
  <si>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</si>
  <si>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</si>
  <si>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</si>
  <si>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</si>
  <si>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</si>
  <si>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</si>
  <si>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</si>
  <si>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</si>
  <si>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</si>
  <si>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</si>
  <si>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</si>
  <si>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</si>
  <si>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</si>
  <si>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</si>
  <si>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</si>
  <si>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</si>
  <si>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</si>
  <si>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</si>
  <si>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</si>
  <si>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</si>
  <si>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</si>
  <si>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</si>
  <si>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</si>
  <si>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</si>
  <si>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</si>
  <si>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</si>
  <si>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</si>
  <si>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</si>
  <si>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</si>
  <si>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</si>
  <si>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</si>
  <si>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</si>
  <si>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</si>
  <si>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</si>
  <si>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</si>
  <si>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</si>
  <si>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</si>
  <si>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</si>
  <si>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</si>
  <si>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</si>
  <si>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</si>
  <si>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</si>
  <si>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</si>
  <si>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</si>
  <si>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</si>
  <si>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</si>
  <si>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</si>
  <si>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</si>
  <si>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</si>
  <si>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</si>
  <si>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</si>
  <si>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</si>
  <si>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</si>
  <si>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</si>
  <si>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</si>
  <si>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</si>
  <si>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</si>
  <si>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</si>
  <si>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</si>
  <si>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</si>
  <si>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</si>
  <si>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</si>
  <si>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</si>
  <si>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</si>
  <si>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</si>
  <si>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</si>
  <si>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</si>
  <si>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</si>
  <si>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</si>
  <si>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</si>
  <si>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</si>
  <si>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</si>
  <si>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</si>
  <si>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</si>
  <si>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</si>
  <si>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</si>
  <si>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</si>
  <si>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</si>
  <si>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</si>
  <si>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</si>
  <si>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</si>
  <si>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</si>
  <si>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</si>
  <si>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</si>
  <si>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</si>
  <si>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</si>
  <si>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</si>
  <si>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</si>
  <si>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</si>
  <si>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</si>
  <si>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</si>
  <si>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</si>
  <si>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</si>
  <si>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</si>
  <si>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</si>
  <si>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</si>
  <si>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</si>
  <si>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</si>
  <si>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</si>
  <si>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</si>
  <si>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</si>
  <si>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</si>
  <si>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</si>
  <si>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</si>
  <si>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</si>
  <si>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</si>
  <si>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</si>
  <si>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</si>
  <si>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</si>
  <si>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</si>
  <si>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</si>
  <si>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</si>
  <si>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</si>
  <si>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</si>
  <si>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</si>
  <si>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</si>
  <si>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</si>
  <si>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</si>
  <si>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</si>
  <si>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</si>
  <si>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</si>
  <si>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</si>
  <si>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</si>
  <si>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</si>
  <si>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</si>
  <si>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</si>
  <si>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</si>
  <si>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</si>
  <si>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</si>
  <si>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</si>
  <si>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</si>
  <si>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</si>
  <si>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</si>
  <si>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</si>
  <si>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</si>
  <si>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</si>
  <si>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</si>
  <si>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</si>
  <si>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</si>
  <si>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</si>
  <si>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</si>
  <si>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</si>
  <si>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</si>
  <si>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</si>
  <si>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</si>
  <si>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</si>
  <si>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</si>
  <si>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</si>
  <si>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</si>
  <si>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</si>
  <si>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</si>
  <si>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</si>
  <si>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</si>
  <si>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</si>
  <si>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</si>
  <si>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</si>
  <si>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</si>
  <si>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</si>
  <si>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</si>
  <si>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</si>
  <si>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</si>
  <si>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</si>
  <si>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</si>
  <si>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</si>
  <si>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</si>
  <si>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</si>
  <si>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</si>
  <si>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</si>
  <si>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</si>
  <si>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</si>
  <si>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</si>
  <si>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</si>
  <si>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</si>
  <si>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</si>
  <si>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</si>
  <si>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</si>
  <si>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</si>
  <si>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</si>
  <si>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</si>
  <si>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</si>
  <si>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</si>
  <si>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</si>
  <si>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</si>
  <si>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</si>
  <si>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</si>
  <si>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</si>
  <si>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</si>
  <si>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</si>
  <si>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</si>
  <si>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</si>
  <si>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</si>
  <si>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</si>
  <si>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</si>
  <si>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</si>
  <si>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</si>
  <si>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</si>
  <si>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</si>
  <si>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</si>
  <si>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</si>
  <si>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</si>
  <si>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</si>
  <si>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</si>
  <si>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</si>
  <si>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</si>
  <si>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</si>
  <si>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</si>
  <si>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</si>
  <si>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</si>
  <si>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</si>
  <si>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</si>
  <si>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</si>
  <si>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</si>
  <si>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</si>
  <si>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</si>
  <si>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</si>
  <si>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</si>
  <si>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</si>
  <si>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</si>
  <si>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</si>
  <si>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</si>
  <si>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</si>
  <si>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</si>
  <si>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</si>
  <si>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</si>
  <si>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</si>
  <si>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</si>
  <si>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</si>
  <si>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</si>
  <si>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</si>
  <si>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</si>
  <si>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</si>
  <si>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</si>
  <si>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</si>
  <si>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</si>
  <si>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</si>
  <si>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</si>
  <si>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</si>
  <si>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</si>
  <si>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</si>
  <si>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</si>
  <si>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</si>
  <si>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</si>
  <si>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</si>
  <si>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</si>
  <si>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</si>
  <si>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</si>
  <si>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</si>
  <si>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</si>
  <si>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</si>
  <si>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</si>
  <si>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</si>
  <si>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</si>
  <si>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</si>
  <si>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</si>
  <si>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</si>
  <si>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</si>
  <si>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</si>
  <si>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</si>
  <si>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</si>
  <si>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</si>
  <si>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</si>
  <si>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</si>
  <si>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</si>
  <si>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</si>
  <si>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</si>
  <si>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</si>
  <si>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</si>
  <si>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</si>
  <si>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</si>
  <si>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</si>
  <si>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</si>
  <si>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</si>
  <si>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</si>
  <si>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</si>
  <si>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</si>
  <si>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</si>
  <si>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</si>
  <si>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</si>
  <si>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</si>
  <si>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</si>
  <si>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</si>
  <si>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</si>
  <si>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</si>
  <si>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</si>
  <si>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</si>
  <si>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</si>
  <si>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</si>
  <si>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</si>
  <si>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</si>
  <si>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</si>
  <si>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</si>
  <si>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</si>
  <si>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</si>
  <si>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</si>
  <si>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</si>
  <si>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</si>
  <si>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</si>
  <si>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</si>
  <si>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</si>
  <si>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</si>
  <si>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</si>
  <si>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</si>
  <si>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</si>
  <si>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</si>
  <si>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</si>
  <si>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</si>
  <si>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</si>
  <si>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</si>
  <si>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</si>
  <si>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</si>
  <si>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</si>
  <si>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</si>
  <si>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</si>
  <si>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</si>
  <si>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</si>
  <si>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</si>
  <si>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</si>
  <si>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</si>
  <si>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</si>
  <si>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</si>
  <si>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</si>
  <si>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</si>
  <si>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</si>
  <si>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</si>
  <si>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</si>
  <si>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</si>
  <si>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</si>
  <si>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</si>
  <si>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</si>
  <si>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</si>
  <si>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</si>
  <si>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</si>
  <si>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</si>
  <si>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</si>
  <si>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</si>
  <si>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</si>
  <si>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</si>
  <si>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</si>
  <si>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</si>
  <si>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</si>
  <si>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</si>
  <si>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</si>
  <si>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</si>
  <si>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</si>
  <si>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</si>
  <si>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</si>
  <si>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</si>
  <si>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</si>
  <si>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</si>
  <si>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</si>
  <si>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</si>
  <si>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</si>
  <si>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</si>
  <si>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</si>
  <si>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</si>
  <si>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</si>
  <si>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</si>
  <si>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</si>
  <si>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</si>
  <si>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</si>
  <si>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</si>
  <si>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</si>
  <si>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</si>
  <si>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</si>
  <si>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</si>
  <si>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</si>
  <si>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</si>
  <si>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</si>
  <si>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</si>
  <si>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</si>
  <si>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</si>
  <si>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</si>
  <si>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</si>
  <si>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</si>
  <si>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</si>
  <si>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</si>
  <si>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</si>
  <si>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</si>
  <si>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</si>
  <si>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</si>
  <si>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</si>
  <si>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</si>
  <si>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</si>
  <si>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</si>
  <si>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</si>
  <si>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</si>
  <si>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</si>
  <si>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</si>
  <si>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</si>
  <si>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</si>
  <si>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</si>
  <si>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</si>
  <si>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</si>
  <si>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</si>
  <si>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</si>
  <si>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</si>
  <si>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</si>
  <si>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</si>
  <si>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</si>
  <si>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</si>
  <si>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</si>
  <si>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</si>
  <si>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</si>
  <si>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</si>
  <si>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</si>
  <si>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</si>
  <si>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</si>
  <si>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</si>
  <si>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</si>
  <si>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</si>
  <si>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</si>
  <si>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</si>
  <si>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</si>
  <si>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</si>
  <si>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</si>
  <si>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</si>
  <si>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</si>
  <si>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</si>
  <si>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</si>
  <si>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</si>
  <si>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</si>
  <si>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</si>
  <si>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</si>
  <si>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</si>
  <si>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</si>
  <si>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</si>
  <si>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</si>
  <si>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</si>
  <si>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</si>
  <si>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</si>
  <si>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</si>
  <si>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</si>
  <si>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</si>
  <si>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</si>
  <si>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</si>
  <si>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</si>
  <si>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</si>
  <si>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</si>
  <si>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</si>
  <si>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</si>
  <si>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</si>
  <si>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</si>
  <si>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</si>
  <si>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</si>
  <si>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</si>
  <si>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</si>
  <si>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</si>
  <si>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</si>
  <si>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</si>
  <si>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</si>
  <si>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</si>
  <si>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</si>
  <si>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</si>
  <si>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</si>
  <si>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</si>
  <si>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</si>
  <si>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</si>
  <si>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</si>
  <si>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</si>
  <si>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</si>
  <si>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</si>
  <si>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</si>
  <si>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</si>
  <si>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</si>
  <si>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</si>
  <si>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</si>
  <si>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</si>
  <si>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</si>
  <si>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</si>
  <si>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</si>
  <si>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</si>
  <si>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</si>
  <si>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</si>
  <si>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</si>
  <si>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</si>
  <si>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</si>
  <si>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</si>
  <si>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</si>
  <si>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</si>
  <si>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</si>
  <si>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</si>
  <si>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</si>
  <si>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</si>
  <si>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</si>
  <si>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</si>
  <si>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</si>
  <si>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</si>
  <si>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</si>
  <si>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</si>
  <si>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</si>
  <si>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</si>
  <si>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</si>
  <si>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</si>
  <si>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</si>
  <si>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</si>
  <si>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</si>
  <si>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</si>
  <si>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</si>
  <si>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</si>
  <si>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</si>
  <si>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</si>
  <si>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</si>
  <si>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</si>
  <si>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</si>
  <si>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</si>
  <si>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</si>
  <si>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</si>
  <si>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</si>
  <si>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</si>
  <si>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</si>
  <si>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</si>
  <si>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</si>
  <si>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</si>
  <si>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</si>
  <si>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</si>
  <si>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</si>
  <si>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</si>
  <si>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</si>
  <si>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</si>
  <si>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</si>
  <si>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</si>
  <si>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</si>
  <si>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</si>
  <si>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</si>
  <si>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</si>
  <si>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</si>
  <si>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</si>
  <si>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</si>
  <si>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</si>
  <si>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</si>
  <si>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</si>
  <si>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</si>
  <si>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</si>
  <si>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</si>
  <si>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</si>
  <si>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</si>
  <si>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</si>
  <si>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</si>
  <si>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</si>
  <si>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</si>
  <si>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</si>
  <si>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</si>
  <si>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</si>
  <si>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</si>
  <si>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</si>
  <si>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</si>
  <si>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</si>
  <si>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</si>
  <si>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</si>
  <si>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</si>
  <si>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</si>
  <si>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</si>
  <si>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</si>
  <si>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</si>
  <si>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</si>
  <si>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</si>
  <si>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</si>
  <si>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</si>
  <si>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</si>
  <si>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</si>
  <si>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</si>
  <si>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</si>
  <si>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</si>
  <si>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</si>
  <si>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</si>
  <si>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</si>
  <si>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</si>
  <si>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</si>
  <si>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</si>
  <si>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</si>
  <si>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</si>
  <si>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</si>
  <si>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</si>
  <si>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</si>
  <si>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</si>
  <si>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</si>
  <si>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</si>
  <si>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</si>
  <si>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</si>
  <si>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</si>
  <si>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</si>
  <si>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</si>
  <si>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</si>
  <si>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</si>
  <si>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</si>
  <si>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</si>
  <si>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</si>
  <si>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</si>
  <si>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</si>
  <si>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</si>
  <si>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</si>
  <si>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</si>
  <si>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</si>
  <si>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</si>
  <si>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</si>
  <si>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</si>
  <si>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</si>
  <si>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</si>
  <si>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</si>
  <si>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</si>
  <si>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</si>
  <si>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</si>
  <si>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</si>
  <si>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</si>
  <si>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</si>
  <si>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</si>
  <si>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</si>
  <si>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</si>
  <si>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</si>
  <si>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</si>
  <si>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</si>
  <si>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</si>
  <si>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</si>
  <si>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</si>
  <si>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</si>
  <si>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</si>
  <si>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</si>
  <si>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</si>
  <si>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</si>
  <si>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</si>
  <si>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</si>
  <si>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</si>
  <si>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</si>
  <si>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</si>
  <si>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</si>
  <si>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</si>
  <si>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</si>
  <si>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</si>
  <si>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</si>
  <si>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</si>
  <si>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</si>
  <si>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</si>
  <si>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</si>
  <si>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</si>
  <si>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</si>
  <si>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</si>
  <si>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</si>
  <si>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</si>
  <si>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</si>
  <si>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</si>
  <si>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</si>
  <si>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</si>
  <si>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</si>
  <si>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</si>
  <si>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</si>
  <si>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</si>
  <si>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</si>
  <si>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</si>
  <si>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</si>
  <si>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</si>
  <si>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</si>
  <si>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</si>
  <si>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</si>
  <si>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</si>
  <si>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</si>
  <si>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</si>
  <si>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</si>
  <si>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</si>
  <si>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</si>
  <si>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</si>
  <si>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</si>
  <si>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</si>
  <si>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</si>
  <si>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</si>
  <si>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</si>
  <si>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</si>
  <si>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</si>
  <si>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</si>
  <si>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</si>
  <si>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</si>
  <si>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</si>
  <si>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</si>
  <si>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</si>
  <si>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</si>
  <si>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</si>
  <si>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</si>
  <si>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</si>
  <si>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</si>
  <si>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</si>
  <si>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</si>
  <si>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</si>
  <si>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</si>
  <si>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</si>
  <si>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</si>
  <si>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</si>
  <si>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</si>
  <si>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</si>
  <si>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</si>
  <si>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</si>
  <si>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</si>
  <si>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</si>
  <si>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</si>
  <si>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</si>
  <si>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</si>
  <si>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</si>
  <si>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</si>
  <si>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</si>
  <si>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</si>
  <si>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</si>
  <si>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</si>
  <si>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</si>
  <si>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</si>
  <si>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</si>
  <si>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</si>
  <si>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</si>
  <si>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</si>
  <si>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</si>
  <si>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</si>
  <si>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</si>
  <si>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</si>
  <si>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</si>
  <si>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</si>
  <si>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</si>
  <si>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</si>
  <si>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</si>
  <si>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</si>
  <si>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</si>
  <si>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</si>
  <si>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</si>
  <si>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</si>
  <si>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</si>
  <si>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</si>
  <si>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</si>
  <si>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</si>
  <si>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</si>
  <si>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</si>
  <si>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</si>
  <si>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</si>
  <si>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</si>
  <si>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</si>
  <si>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</si>
  <si>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</si>
  <si>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</si>
  <si>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</si>
  <si>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</si>
  <si>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</si>
  <si>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</si>
  <si>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</si>
  <si>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</si>
  <si>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</si>
  <si>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</si>
  <si>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</si>
  <si>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</si>
  <si>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</si>
  <si>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</si>
  <si>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</si>
  <si>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</si>
  <si>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</si>
  <si>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</si>
  <si>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</si>
  <si>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</si>
  <si>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</si>
  <si>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</si>
  <si>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</si>
  <si>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</si>
  <si>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</si>
  <si>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</si>
  <si>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</si>
  <si>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</si>
  <si>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</si>
  <si>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</si>
  <si>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</si>
  <si>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</si>
  <si>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</si>
  <si>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</si>
  <si>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</si>
  <si>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</si>
  <si>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</si>
  <si>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</si>
  <si>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</si>
  <si>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</si>
  <si>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</si>
  <si>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</si>
  <si>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</si>
  <si>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</si>
  <si>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</si>
  <si>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</si>
  <si>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</si>
  <si>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</si>
  <si>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</si>
  <si>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</si>
  <si>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</si>
  <si>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</si>
  <si>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</si>
  <si>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</si>
  <si>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</si>
  <si>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</si>
  <si>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</si>
  <si>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</si>
  <si>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</si>
  <si>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</si>
  <si>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</si>
  <si>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</si>
  <si>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</si>
  <si>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</si>
  <si>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</si>
  <si>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</si>
  <si>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</si>
  <si>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</si>
  <si>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</si>
  <si>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</si>
  <si>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</si>
  <si>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</si>
  <si>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</si>
  <si>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</si>
  <si>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</si>
  <si>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</si>
  <si>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</si>
  <si>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</si>
  <si>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</si>
  <si>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</si>
  <si>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</si>
  <si>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</si>
  <si>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</si>
  <si>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</si>
  <si>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</si>
  <si>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</si>
  <si>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</si>
  <si>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</si>
  <si>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</si>
  <si>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</si>
  <si>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</si>
  <si>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</si>
  <si>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</si>
  <si>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</si>
  <si>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</si>
  <si>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</si>
  <si>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</si>
  <si>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</si>
  <si>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</si>
  <si>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</si>
  <si>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</si>
  <si>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</si>
  <si>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</si>
  <si>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</si>
  <si>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</si>
  <si>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</si>
  <si>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</si>
  <si>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</si>
  <si>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</si>
  <si>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</si>
  <si>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</si>
  <si>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</si>
  <si>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</si>
  <si>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</si>
  <si>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</si>
  <si>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</si>
  <si>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</si>
  <si>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</si>
  <si>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</si>
  <si>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</si>
  <si>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</si>
  <si>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</si>
  <si>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</si>
  <si>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</si>
  <si>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</si>
  <si>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</si>
  <si>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</si>
  <si>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</si>
  <si>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</si>
  <si>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</si>
  <si>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</si>
  <si>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</si>
  <si>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</si>
  <si>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</si>
  <si>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</si>
  <si>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</si>
  <si>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</si>
  <si>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</si>
  <si>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</si>
  <si>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</si>
  <si>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</si>
  <si>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</si>
  <si>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</si>
  <si>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</si>
  <si>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</si>
  <si>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</si>
  <si>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</si>
  <si>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</si>
  <si>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</si>
  <si>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</si>
  <si>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</si>
  <si>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</si>
  <si>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</si>
  <si>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</si>
  <si>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</si>
  <si>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</si>
  <si>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</si>
  <si>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</si>
  <si>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</si>
  <si>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</si>
  <si>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</si>
  <si>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</si>
  <si>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</si>
  <si>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</si>
  <si>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</si>
  <si>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</si>
  <si>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</si>
  <si>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</si>
  <si>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</si>
  <si>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</si>
  <si>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</si>
  <si>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</si>
  <si>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</si>
  <si>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</si>
  <si>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</si>
  <si>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</si>
  <si>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</si>
  <si>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</si>
  <si>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</si>
  <si>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</si>
  <si>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</si>
  <si>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</si>
  <si>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</si>
  <si>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</si>
  <si>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</si>
  <si>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</si>
  <si>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</si>
  <si>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</si>
  <si>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</si>
  <si>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</si>
  <si>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</si>
  <si>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</si>
  <si>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</si>
  <si>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</si>
  <si>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</si>
  <si>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</si>
  <si>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</si>
  <si>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</si>
  <si>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</si>
  <si>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</si>
  <si>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</si>
  <si>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</si>
  <si>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</si>
  <si>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</si>
  <si>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</si>
  <si>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</si>
  <si>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</si>
  <si>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</si>
  <si>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</si>
  <si>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</si>
  <si>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</si>
  <si>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</si>
  <si>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</si>
  <si>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</si>
  <si>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</si>
  <si>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</si>
  <si>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</si>
  <si>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</si>
  <si>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</si>
  <si>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</si>
  <si>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</si>
  <si>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</si>
  <si>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</si>
  <si>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</si>
  <si>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</si>
  <si>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</si>
  <si>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</si>
  <si>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</si>
  <si>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</si>
  <si>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</si>
  <si>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</si>
  <si>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</si>
  <si>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</si>
  <si>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</si>
  <si>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</si>
  <si>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</si>
  <si>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</si>
  <si>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</si>
  <si>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</si>
  <si>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</si>
  <si>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</si>
  <si>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</si>
  <si>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</si>
  <si>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</si>
  <si>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</si>
  <si>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</si>
  <si>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</si>
  <si>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</si>
  <si>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</si>
  <si>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</si>
  <si>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</si>
  <si>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</si>
  <si>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</si>
  <si>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</si>
  <si>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</si>
  <si>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</si>
  <si>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</si>
  <si>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</si>
  <si>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</si>
  <si>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</si>
  <si>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</si>
  <si>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</si>
  <si>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</si>
  <si>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</si>
  <si>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</si>
  <si>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</si>
  <si>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</si>
  <si>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</si>
  <si>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</si>
  <si>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</si>
  <si>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</si>
  <si>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</si>
  <si>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</si>
  <si>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</si>
  <si>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</si>
  <si>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</si>
  <si>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</si>
  <si>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</si>
  <si>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</si>
  <si>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</si>
  <si>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</si>
  <si>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</si>
  <si>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</si>
  <si>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</si>
  <si>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</si>
  <si>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</si>
  <si>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</si>
  <si>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</si>
  <si>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</si>
  <si>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</si>
  <si>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</si>
  <si>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</si>
  <si>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</si>
  <si>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</si>
  <si>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</si>
  <si>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</si>
  <si>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</si>
  <si>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</si>
  <si>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</si>
  <si>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</si>
  <si>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</si>
  <si>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</si>
  <si>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</si>
  <si>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</si>
  <si>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</si>
  <si>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</si>
  <si>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</si>
  <si>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</si>
  <si>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</si>
  <si>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</si>
  <si>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</si>
  <si>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</si>
  <si>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</si>
  <si>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</si>
  <si>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</si>
  <si>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</si>
  <si>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</si>
  <si>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</si>
  <si>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</si>
  <si>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</si>
  <si>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</si>
  <si>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</si>
  <si>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</si>
  <si>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</si>
  <si>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</si>
  <si>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</si>
  <si>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</si>
  <si>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</si>
  <si>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</si>
  <si>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</si>
  <si>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</si>
  <si>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</si>
  <si>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</si>
  <si>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</si>
  <si>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</si>
  <si>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</si>
  <si>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</si>
  <si>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</si>
  <si>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</si>
  <si>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</si>
  <si>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</si>
  <si>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</si>
  <si>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</si>
  <si>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</si>
  <si>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</si>
  <si>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</si>
  <si>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</si>
  <si>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</si>
  <si>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</si>
  <si>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</si>
  <si>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</si>
  <si>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</si>
  <si>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</si>
  <si>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</si>
  <si>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</si>
  <si>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</si>
  <si>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</si>
  <si>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</si>
  <si>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</si>
  <si>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</si>
  <si>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</si>
  <si>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</si>
  <si>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</si>
  <si>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</si>
  <si>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</si>
  <si>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</si>
  <si>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</si>
  <si>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</si>
  <si>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</si>
  <si>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</si>
  <si>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</si>
  <si>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</si>
  <si>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</si>
  <si>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</si>
  <si>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</si>
  <si>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</si>
  <si>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</si>
  <si>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</si>
  <si>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</si>
  <si>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</si>
  <si>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</si>
  <si>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</si>
  <si>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</si>
  <si>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</si>
  <si>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</si>
  <si>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</si>
  <si>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</si>
  <si>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</si>
  <si>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</si>
  <si>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</si>
  <si>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</si>
  <si>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</si>
  <si>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</si>
  <si>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</si>
  <si>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</si>
  <si>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</si>
  <si>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</si>
  <si>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</si>
  <si>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</si>
  <si>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</si>
  <si>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</si>
  <si>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</si>
  <si>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</si>
  <si>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</si>
  <si>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</si>
  <si>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</si>
  <si>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</si>
  <si>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</si>
  <si>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</si>
  <si>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</si>
  <si>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</si>
  <si>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</si>
  <si>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</si>
  <si>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</si>
  <si>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</si>
  <si>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</si>
  <si>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</si>
  <si>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</si>
  <si>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</si>
  <si>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</si>
  <si>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</si>
  <si>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</si>
  <si>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</si>
  <si>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</si>
  <si>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</si>
  <si>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</si>
  <si>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</si>
  <si>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</si>
  <si>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</si>
  <si>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</si>
  <si>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</si>
  <si>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</si>
  <si>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</si>
  <si>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</si>
  <si>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</si>
  <si>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</si>
  <si>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</si>
  <si>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</si>
  <si>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</si>
  <si>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</si>
  <si>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</si>
  <si>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</si>
  <si>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</si>
  <si>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</si>
  <si>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</si>
  <si>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</si>
  <si>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</si>
  <si>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</si>
  <si>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</si>
  <si>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</si>
  <si>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</si>
  <si>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</si>
  <si>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</si>
  <si>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</si>
  <si>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</si>
  <si>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</si>
  <si>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</si>
  <si>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</si>
  <si>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</si>
  <si>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</si>
  <si>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</si>
  <si>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</si>
  <si>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</si>
  <si>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</si>
  <si>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</si>
  <si>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</si>
  <si>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</si>
  <si>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</si>
  <si>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</si>
  <si>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</si>
  <si>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</si>
  <si>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</si>
  <si>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</si>
  <si>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</si>
  <si>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</si>
  <si>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</si>
  <si>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</si>
  <si>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</si>
  <si>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</si>
  <si>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</si>
  <si>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</si>
  <si>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</si>
  <si>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</si>
  <si>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</si>
  <si>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</si>
  <si>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</si>
  <si>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</si>
  <si>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</si>
  <si>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</si>
  <si>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</si>
  <si>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</si>
  <si>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</si>
  <si>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</si>
  <si>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</si>
  <si>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</si>
  <si>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</si>
  <si>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</si>
  <si>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</si>
  <si>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</si>
  <si>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</si>
  <si>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</si>
  <si>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</si>
  <si>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</si>
  <si>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</si>
  <si>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</si>
  <si>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</si>
  <si>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</si>
  <si>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</si>
  <si>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</si>
  <si>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</si>
  <si>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</si>
  <si>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</si>
  <si>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</si>
  <si>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</si>
  <si>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</si>
  <si>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</si>
  <si>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</si>
  <si>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</si>
  <si>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</si>
  <si>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</si>
  <si>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</si>
  <si>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</si>
  <si>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</si>
  <si>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</si>
  <si>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</si>
  <si>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</si>
  <si>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</si>
  <si>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</si>
  <si>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</si>
  <si>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</si>
  <si>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</si>
  <si>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</si>
  <si>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</si>
  <si>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</si>
  <si>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</si>
  <si>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</si>
  <si>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</si>
  <si>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</si>
  <si>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</si>
  <si>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</si>
  <si>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</si>
  <si>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</si>
  <si>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</si>
  <si>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</si>
  <si>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</si>
  <si>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</si>
  <si>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</si>
  <si>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</si>
  <si>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</si>
  <si>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</si>
  <si>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</si>
  <si>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</si>
  <si>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</si>
  <si>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</si>
  <si>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</si>
  <si>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</si>
  <si>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</si>
  <si>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</si>
  <si>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</si>
  <si>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</si>
  <si>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</si>
  <si>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</si>
  <si>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</si>
  <si>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</si>
  <si>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</si>
  <si>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</si>
  <si>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</si>
  <si>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</si>
  <si>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</si>
  <si>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</si>
  <si>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</si>
  <si>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</si>
  <si>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</si>
  <si>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</si>
  <si>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</si>
  <si>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</si>
  <si>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</si>
  <si>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</si>
  <si>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</si>
  <si>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</si>
  <si>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</si>
  <si>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</si>
  <si>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</si>
  <si>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</si>
  <si>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</si>
  <si>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</si>
  <si>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</si>
  <si>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</si>
  <si>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</si>
  <si>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</si>
  <si>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</si>
  <si>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</si>
  <si>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</si>
  <si>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</si>
  <si>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</si>
  <si>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</si>
  <si>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</si>
  <si>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</si>
  <si>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</si>
  <si>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</si>
  <si>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</si>
  <si>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</si>
  <si>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</si>
  <si>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</si>
  <si>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</si>
  <si>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</si>
  <si>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</si>
  <si>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</si>
  <si>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</si>
  <si>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</si>
  <si>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</si>
  <si>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</si>
  <si>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</si>
  <si>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</si>
  <si>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</si>
  <si>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</si>
  <si>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</si>
  <si>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</si>
  <si>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</si>
  <si>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</si>
  <si>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</si>
  <si>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</si>
  <si>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</si>
  <si>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</si>
  <si>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</si>
  <si>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</si>
  <si>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</si>
  <si>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</si>
  <si>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</si>
  <si>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</si>
  <si>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</si>
  <si>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</si>
  <si>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</si>
  <si>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</si>
  <si>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</si>
  <si>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</si>
  <si>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</si>
  <si>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</si>
  <si>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</si>
  <si>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</si>
  <si>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</si>
  <si>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</si>
  <si>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</si>
  <si>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</si>
  <si>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</si>
  <si>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</si>
  <si>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</si>
  <si>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</si>
  <si>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</si>
  <si>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</si>
  <si>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</si>
  <si>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</si>
  <si>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</si>
  <si>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</si>
  <si>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</si>
  <si>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</si>
  <si>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</si>
  <si>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</si>
  <si>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</si>
  <si>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</si>
  <si>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</si>
  <si>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</si>
  <si>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</si>
  <si>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</si>
  <si>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</si>
  <si>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</si>
  <si>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</si>
  <si>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</si>
  <si>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</si>
  <si>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</si>
  <si>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</si>
  <si>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</si>
  <si>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</si>
  <si>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</si>
  <si>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</si>
  <si>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</si>
  <si>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</si>
  <si>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</si>
  <si>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</si>
  <si>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</si>
  <si>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</si>
  <si>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</si>
  <si>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</si>
  <si>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</si>
  <si>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</si>
  <si>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</si>
  <si>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</si>
  <si>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</si>
  <si>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</si>
  <si>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</si>
  <si>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</si>
  <si>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</si>
  <si>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</si>
  <si>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</si>
  <si>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</si>
  <si>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</si>
  <si>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</si>
  <si>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</si>
  <si>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</si>
  <si>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</si>
  <si>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</si>
  <si>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</si>
  <si>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</si>
  <si>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</si>
  <si>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</si>
  <si>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</si>
  <si>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</si>
  <si>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</si>
  <si>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</si>
  <si>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</si>
  <si>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</si>
  <si>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</si>
  <si>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</si>
  <si>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</si>
  <si>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</si>
  <si>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</si>
  <si>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</si>
  <si>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</si>
  <si>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</si>
  <si>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</si>
  <si>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</si>
  <si>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</si>
  <si>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</si>
  <si>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</si>
  <si>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</si>
  <si>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</si>
  <si>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</si>
  <si>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</si>
  <si>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</si>
  <si>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</si>
  <si>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</si>
  <si>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</si>
  <si>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</si>
  <si>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</si>
  <si>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</si>
  <si>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</si>
  <si>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</si>
  <si>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</si>
  <si>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</si>
  <si>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</si>
  <si>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</si>
  <si>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</si>
  <si>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</si>
  <si>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</si>
  <si>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</si>
  <si>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</si>
  <si>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</si>
  <si>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</si>
  <si>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</si>
  <si>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</si>
  <si>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</si>
  <si>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</si>
  <si>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</si>
  <si>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</si>
  <si>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</si>
  <si>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</si>
  <si>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</si>
  <si>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</si>
  <si>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</si>
  <si>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</si>
  <si>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</si>
  <si>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</si>
  <si>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</si>
  <si>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</si>
  <si>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</si>
  <si>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</si>
  <si>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</si>
  <si>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</si>
  <si>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</si>
  <si>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</si>
  <si>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</si>
  <si>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</si>
  <si>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</si>
  <si>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</si>
  <si>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</si>
  <si>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</si>
  <si>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</si>
  <si>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</si>
  <si>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</si>
  <si>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</si>
  <si>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</si>
  <si>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</si>
  <si>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</si>
  <si>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</si>
  <si>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</si>
  <si>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</si>
  <si>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</si>
  <si>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</si>
  <si>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</si>
  <si>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</si>
  <si>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</si>
  <si>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</si>
  <si>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</si>
  <si>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</si>
  <si>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</si>
  <si>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</si>
  <si>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</si>
  <si>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</si>
  <si>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</si>
  <si>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</si>
  <si>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</si>
  <si>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</si>
  <si>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</si>
  <si>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</si>
  <si>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</si>
  <si>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</si>
  <si>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</si>
  <si>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</si>
  <si>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</si>
  <si>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</si>
  <si>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</si>
  <si>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</si>
  <si>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</si>
  <si>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</si>
  <si>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</si>
  <si>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</si>
  <si>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</si>
  <si>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</si>
  <si>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</si>
  <si>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</si>
  <si>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</si>
  <si>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</si>
  <si>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</si>
  <si>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</si>
  <si>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</si>
  <si>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</si>
  <si>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</si>
  <si>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</si>
  <si>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</si>
  <si>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</si>
  <si>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</si>
  <si>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</si>
  <si>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</si>
  <si>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</si>
  <si>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</si>
  <si>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</si>
  <si>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</si>
  <si>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</si>
  <si>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</si>
  <si>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</si>
  <si>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</si>
  <si>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</si>
  <si>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</si>
  <si>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</si>
  <si>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</si>
  <si>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</si>
  <si>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</si>
  <si>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</si>
  <si>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</si>
  <si>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</si>
  <si>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</si>
  <si>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</si>
  <si>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</si>
  <si>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</si>
  <si>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</si>
  <si>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</si>
  <si>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</si>
  <si>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</si>
  <si>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</si>
  <si>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</si>
  <si>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</si>
  <si>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</si>
  <si>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</si>
  <si>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</si>
  <si>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</si>
  <si>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</si>
  <si>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</si>
  <si>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</si>
  <si>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</si>
  <si>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</si>
  <si>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</si>
  <si>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</si>
  <si>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</si>
  <si>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</si>
  <si>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</si>
  <si>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</si>
  <si>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</si>
  <si>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</si>
  <si>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</si>
  <si>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</si>
  <si>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</si>
  <si>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</si>
  <si>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</si>
  <si>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</si>
  <si>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</si>
  <si>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</si>
  <si>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</si>
  <si>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</si>
  <si>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</si>
  <si>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</si>
  <si>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</si>
  <si>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</si>
  <si>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</si>
  <si>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</si>
  <si>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</si>
  <si>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</si>
  <si>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</si>
  <si>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</si>
  <si>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</si>
  <si>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</si>
  <si>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</si>
  <si>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</si>
  <si>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</si>
  <si>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</si>
  <si>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</si>
  <si>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</si>
  <si>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</si>
  <si>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</si>
  <si>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</si>
  <si>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</si>
  <si>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</si>
  <si>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</si>
  <si>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</si>
  <si>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</si>
  <si>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</si>
  <si>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</si>
  <si>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</si>
  <si>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</si>
  <si>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</si>
  <si>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</si>
  <si>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</si>
  <si>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</si>
  <si>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</si>
  <si>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</si>
  <si>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</si>
  <si>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</si>
  <si>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</si>
  <si>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</si>
  <si>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</si>
  <si>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</si>
  <si>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</si>
  <si>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</si>
  <si>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</si>
  <si>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</si>
  <si>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</si>
  <si>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</si>
  <si>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</si>
  <si>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</si>
  <si>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</si>
  <si>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</si>
  <si>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</si>
  <si>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</si>
  <si>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</si>
  <si>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</si>
  <si>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</si>
  <si>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</si>
  <si>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</si>
  <si>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</si>
  <si>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</si>
  <si>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</si>
  <si>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</si>
  <si>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</si>
  <si>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</si>
  <si>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</si>
  <si>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</si>
  <si>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</si>
  <si>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</si>
  <si>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</si>
  <si>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</si>
  <si>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</si>
  <si>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</si>
  <si>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</si>
  <si>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</si>
  <si>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</si>
  <si>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</si>
  <si>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</si>
  <si>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</si>
  <si>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</si>
  <si>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</si>
  <si>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</si>
  <si>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</si>
  <si>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</si>
  <si>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</si>
  <si>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</si>
  <si>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</si>
  <si>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</si>
  <si>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</si>
  <si>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</si>
  <si>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</si>
  <si>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</si>
  <si>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</si>
  <si>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</si>
  <si>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</si>
  <si>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</si>
  <si>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</si>
  <si>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</si>
  <si>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</si>
  <si>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</si>
  <si>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</si>
  <si>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</si>
  <si>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</si>
  <si>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</si>
  <si>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</si>
  <si>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</si>
  <si>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</si>
  <si>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</si>
  <si>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</si>
  <si>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</si>
  <si>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</si>
  <si>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</si>
  <si>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</si>
  <si>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</si>
  <si>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</si>
  <si>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</si>
  <si>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</si>
  <si>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</si>
  <si>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</si>
  <si>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</si>
  <si>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</si>
  <si>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</si>
  <si>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</si>
  <si>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</si>
  <si>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</si>
  <si>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</si>
  <si>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</si>
  <si>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</si>
  <si>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</si>
  <si>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</si>
  <si>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</si>
  <si>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</si>
  <si>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</si>
  <si>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</si>
  <si>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</si>
  <si>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</si>
  <si>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</si>
  <si>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</si>
  <si>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</si>
  <si>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</si>
  <si>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</si>
  <si>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</si>
  <si>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</si>
  <si>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</si>
  <si>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</si>
  <si>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</si>
  <si>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</si>
  <si>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</si>
  <si>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</si>
  <si>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</si>
  <si>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</si>
  <si>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</si>
  <si>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</si>
  <si>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</si>
  <si>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</si>
  <si>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</si>
  <si>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</si>
  <si>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</si>
  <si>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</si>
  <si>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</si>
  <si>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</si>
  <si>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</si>
  <si>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</si>
  <si>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</si>
  <si>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</si>
  <si>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</si>
  <si>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</si>
  <si>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</si>
  <si>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</si>
  <si>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</si>
  <si>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</si>
  <si>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</si>
  <si>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</si>
  <si>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</si>
  <si>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</si>
  <si>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</si>
  <si>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</si>
  <si>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</si>
  <si>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</si>
  <si>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</si>
  <si>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</si>
  <si>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</si>
  <si>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</si>
  <si>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</si>
  <si>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</si>
  <si>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</si>
  <si>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</si>
  <si>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</si>
  <si>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</si>
  <si>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</si>
  <si>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</si>
  <si>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</si>
  <si>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</si>
  <si>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</si>
  <si>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</si>
  <si>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</si>
  <si>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</si>
  <si>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</si>
  <si>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</si>
  <si>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</si>
  <si>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</si>
  <si>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</si>
  <si>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</si>
  <si>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</si>
  <si>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</si>
  <si>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</si>
  <si>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</si>
  <si>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</si>
  <si>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</si>
  <si>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</si>
  <si>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</si>
  <si>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</si>
  <si>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</si>
  <si>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</si>
  <si>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</si>
  <si>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</si>
  <si>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</si>
  <si>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</si>
  <si>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</si>
  <si>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</si>
  <si>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</si>
  <si>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</si>
  <si>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</si>
  <si>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</si>
  <si>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</si>
  <si>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</si>
  <si>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</si>
  <si>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</si>
  <si>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</si>
  <si>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</si>
  <si>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</si>
  <si>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</si>
  <si>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</si>
  <si>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</si>
  <si>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</si>
  <si>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</si>
  <si>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</si>
  <si>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</si>
  <si>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</si>
  <si>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</si>
  <si>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</si>
  <si>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</si>
  <si>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</si>
  <si>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</si>
  <si>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</si>
  <si>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</si>
  <si>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</si>
  <si>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</si>
  <si>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</si>
  <si>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</si>
  <si>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</si>
  <si>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</si>
  <si>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</si>
  <si>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</si>
  <si>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</si>
  <si>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</si>
  <si>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</si>
  <si>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</si>
  <si>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</si>
  <si>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</si>
  <si>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</si>
  <si>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</si>
  <si>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</si>
  <si>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</si>
  <si>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</si>
  <si>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</si>
  <si>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</si>
  <si>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</si>
  <si>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</si>
  <si>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</si>
  <si>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</si>
  <si>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</si>
  <si>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</si>
  <si>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</si>
  <si>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</si>
  <si>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</si>
  <si>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</si>
  <si>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</si>
  <si>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</si>
  <si>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</si>
  <si>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</si>
  <si>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</si>
  <si>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</si>
  <si>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</si>
  <si>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</si>
  <si>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</si>
  <si>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</si>
  <si>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</si>
  <si>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</si>
  <si>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</si>
  <si>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</si>
  <si>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</si>
  <si>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</si>
  <si>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</si>
  <si>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</si>
  <si>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</si>
  <si>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</si>
  <si>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</si>
  <si>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</si>
  <si>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</si>
  <si>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</si>
  <si>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</si>
  <si>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</si>
  <si>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</si>
  <si>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</si>
  <si>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</si>
  <si>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</si>
  <si>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</si>
  <si>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</si>
  <si>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</si>
  <si>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</si>
  <si>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</si>
  <si>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</si>
  <si>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</si>
  <si>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</si>
  <si>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</si>
  <si>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</si>
  <si>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</si>
  <si>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</si>
  <si>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</si>
  <si>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</si>
  <si>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</si>
  <si>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</si>
  <si>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</si>
  <si>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</si>
  <si>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</si>
  <si>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</si>
  <si>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</si>
  <si>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</si>
  <si>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</si>
  <si>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</si>
  <si>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</si>
  <si>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</si>
  <si>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</si>
  <si>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</si>
  <si>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</si>
  <si>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</si>
  <si>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</si>
  <si>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</si>
  <si>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</si>
  <si>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</si>
  <si>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</si>
  <si>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</si>
  <si>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</si>
  <si>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</si>
  <si>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</si>
  <si>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</si>
  <si>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</si>
  <si>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</si>
  <si>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</si>
  <si>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Welspun Investments and Commercials Limited</t>
  </si>
  <si>
    <t>IEPF</t>
  </si>
  <si>
    <t>Aryabhat Vyapar Private Limited</t>
  </si>
  <si>
    <t>AARCA4935E</t>
  </si>
  <si>
    <t xml:space="preserve">Balkrishan Goenka, trustee of Welspun Group Master Trust                                                                                                                                                                                                                                      </t>
  </si>
  <si>
    <t xml:space="preserve">Trusts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</si>
  <si>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</si>
  <si>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</si>
  <si>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</si>
  <si>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</si>
  <si>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</si>
  <si>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</si>
  <si>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</si>
  <si>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</si>
  <si>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</si>
  <si>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</si>
  <si>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</si>
  <si>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</si>
  <si>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</si>
  <si>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</si>
  <si>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</si>
  <si>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MGN Agro Properties Private Limited</t>
  </si>
  <si>
    <t>Balkrishan Goenka, 
Trustee of Welspun Group Master Trust</t>
  </si>
  <si>
    <t>WELSPUN INVESTMENTS AND COMMERCIAL LIMITED</t>
  </si>
  <si>
    <t>Balkrishan Goenka, 
Beneficiary of B.K. Goenka Family Trust</t>
  </si>
  <si>
    <t>10-05-2019</t>
  </si>
  <si>
    <t>12-06-2009</t>
  </si>
  <si>
    <t>03-05-2005</t>
  </si>
  <si>
    <t>AACCM3422H</t>
  </si>
  <si>
    <t>B. K. Goenka Family Trust (Balkrishan Goenka)</t>
  </si>
  <si>
    <t xml:space="preserve">Table II- Summary Statement holding of the Promoter and the Promoter Group </t>
  </si>
  <si>
    <t xml:space="preserve">Table IV- Summary Statement holding of Non Promter Non Public Shareholding </t>
  </si>
  <si>
    <t xml:space="preserve">Significant Beneficial Owners </t>
  </si>
  <si>
    <t xml:space="preserve">Authum Investment And Infrastructure Limited                                                                                                                                                                                                              </t>
  </si>
  <si>
    <t>Table I- Summary Statement holding of specified securities</t>
  </si>
  <si>
    <t>Promoter / Promoter Group</t>
  </si>
  <si>
    <t>Promoter</t>
  </si>
  <si>
    <t>Promoter Group</t>
  </si>
  <si>
    <t>Welspun Wasco Coatings Private Limited</t>
  </si>
  <si>
    <t>Welspun Tradings Limited</t>
  </si>
  <si>
    <t>Welspun Mauritius Holdings Ltd.</t>
  </si>
  <si>
    <t>Welspun Pipes Inc.</t>
  </si>
  <si>
    <t>Welspun India Limited</t>
  </si>
  <si>
    <t>Welspun Captive Power Generation limited</t>
  </si>
  <si>
    <t>Welspun Zucchi Textiles Limited</t>
  </si>
  <si>
    <t>Anjar Integrated Textile Park Developer Pvt ltd</t>
  </si>
  <si>
    <t>Besa Developers and Infrastructure Pvt ltd</t>
  </si>
  <si>
    <t>Welspun Advanced Materials (India) Ltd</t>
  </si>
  <si>
    <t>Welassure Private Limited</t>
  </si>
  <si>
    <t>Welspun Nexgen INC</t>
  </si>
  <si>
    <t>Welspun USA INC</t>
  </si>
  <si>
    <t>Welspun Enterprises Limited</t>
  </si>
  <si>
    <t xml:space="preserve">Welspun Natural Resources Private Limited </t>
  </si>
  <si>
    <t xml:space="preserve">Welspun Projects (Himmatnagar Bypass) Private Limited (Formerly known as MSK Projects (Himmatnagar Bypass) Private Limited) </t>
  </si>
  <si>
    <t xml:space="preserve">Welspun Project (Kim Mandvi Corridor) Private Limited (Formerly known as MSK Projects (Kim Mandvi Corridor) Private Limited) </t>
  </si>
  <si>
    <t>ARSS Bus Terminal Private Limited</t>
  </si>
  <si>
    <t>Dewas Waterprojects Works  Private Limited</t>
  </si>
  <si>
    <t xml:space="preserve">Welspun Build-Tech Private Limited </t>
  </si>
  <si>
    <t>Welspun Delhi Meerut Expressway Private Limited</t>
  </si>
  <si>
    <t>MBL (CGRG) Road Limited</t>
  </si>
  <si>
    <t>MBL (GSY) Road Limited</t>
  </si>
  <si>
    <t>RGY Roads Private Limited</t>
  </si>
  <si>
    <t>Corbello Trading Private Limited</t>
  </si>
  <si>
    <t>Chikhali - Tarsod Highways Private Limited</t>
  </si>
  <si>
    <t>Welsteel Enterprises Private Limited</t>
  </si>
  <si>
    <t>DME Infra Private Limited</t>
  </si>
  <si>
    <t>Grenoble Infrastructure Private Limited</t>
  </si>
  <si>
    <t>Welspun Sattanathapuram Nagapattinam Road Private Limited</t>
  </si>
  <si>
    <t>Welspun Road Infra Private Limited</t>
  </si>
  <si>
    <t xml:space="preserve">Welspun Aunta- Simaria Project Private Limited </t>
  </si>
  <si>
    <t xml:space="preserve">Welspun Infrafacility Private Limited </t>
  </si>
  <si>
    <t>Welspun Logistics Ltd</t>
  </si>
  <si>
    <t>Welspun Steel Resources Pvt Ltd</t>
  </si>
  <si>
    <t>Veremente Enterprises Private Limited</t>
  </si>
  <si>
    <t>Dahej Infrastructure Private Limited</t>
  </si>
  <si>
    <t>Welspun Steel Ltd</t>
  </si>
  <si>
    <t>Welspun Energy Thermal Pvt Ltd</t>
  </si>
  <si>
    <t>Welspun Real Estate Ventures LLP</t>
  </si>
  <si>
    <t>Trueguard Realcon Private Limited</t>
  </si>
  <si>
    <t>Alphaclarte Trading Private Limited</t>
  </si>
  <si>
    <t>Diameter Trading Private Limited</t>
  </si>
  <si>
    <t>Welspun Financial Services Limited</t>
  </si>
  <si>
    <t>Friends Connections Private Limited</t>
  </si>
  <si>
    <t>Rajlok Diagnostic Systems Private Limited</t>
  </si>
  <si>
    <t>Methodical Invt &amp; Trading Co. Pvt Ltd</t>
  </si>
  <si>
    <t>Koolkanya Private Limited</t>
  </si>
  <si>
    <t>Welspun Multiventures LLP</t>
  </si>
  <si>
    <t>FRANCO AGENCIES</t>
  </si>
  <si>
    <t>BKG HUF</t>
  </si>
  <si>
    <t>B.K. Goenka Family Trust</t>
  </si>
  <si>
    <t>AYM Syntex Limited</t>
  </si>
  <si>
    <t xml:space="preserve">RRM Realty Trader Private Limited </t>
  </si>
  <si>
    <t>Arah Realties Private Limited</t>
  </si>
  <si>
    <t>YRM Estates Private Limited</t>
  </si>
  <si>
    <t>Connective Infrasructure Private Limited</t>
  </si>
  <si>
    <t>Giant Realty Private Limited</t>
  </si>
  <si>
    <t>MGN Estates Private Limited</t>
  </si>
  <si>
    <t>Welspun Metallics Limited</t>
  </si>
  <si>
    <t>Welspun DI Pipes Limited</t>
  </si>
  <si>
    <t>LIST OF PAC</t>
  </si>
  <si>
    <t>Welspun Global Services Limited</t>
  </si>
  <si>
    <r>
      <t>MGN Agro Properties Private Limited</t>
    </r>
    <r>
      <rPr>
        <b/>
        <sz val="10"/>
        <rFont val="Book Antiqua"/>
        <family val="1"/>
      </rPr>
      <t>*</t>
    </r>
  </si>
  <si>
    <r>
      <rPr>
        <b/>
        <sz val="10"/>
        <rFont val="Book Antiqua"/>
        <family val="1"/>
      </rPr>
      <t>*</t>
    </r>
    <r>
      <rPr>
        <sz val="10"/>
        <rFont val="Book Antiqua"/>
        <family val="1"/>
      </rPr>
      <t xml:space="preserve">Kindly be informed that MGN Agro Properties Private Limited, is one of the member of the promoter group of the Company.
Hon’ble NCLT, Ahmedabad bench vide its order which pronounced on July 12, 2019 and which became effective on July 25, 2019 approved the Scheme of Amalgamation of MGN Agro Properties Private Limited and Aryabhat Vyapar Private Limited and Poliare Tradeco Private Limited and their respective shareholders and creditors. Pursuant to above Scheme coming into effect, all equity shares held by MGN Agro Properties Private Limited in the Company(i.e. 6,915,000) were transferred to Aryabhat Vyapar Private Limited, making shareholding of MGN Agro Properties Private Limited to NIL.
</t>
    </r>
  </si>
  <si>
    <t/>
  </si>
  <si>
    <t>Table III - Statement showing shareholding pattern of the Public shareholder</t>
  </si>
  <si>
    <t>Category &amp; Name of the shareholders</t>
  </si>
  <si>
    <t xml:space="preserve">Nos. of shareholders </t>
  </si>
  <si>
    <t>No. of fully paid up equity shares held</t>
  </si>
  <si>
    <t>Partly paid-up equity shares held</t>
  </si>
  <si>
    <t>No. of shares underlying Depository Receipts</t>
  </si>
  <si>
    <t>Total nos. shares held</t>
  </si>
  <si>
    <t>Shareholding % calculated as per SCRR, 1957 As a % of (A+B+C2)</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</si>
  <si>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</si>
  <si>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</si>
  <si>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</si>
  <si>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</si>
  <si>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</si>
  <si>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</si>
  <si>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(a)</t>
  </si>
  <si>
    <t>As a % of total Shares held(b)</t>
  </si>
  <si>
    <t>Class eg: X</t>
  </si>
  <si>
    <t>Class eg: y</t>
  </si>
  <si>
    <t xml:space="preserve"> </t>
  </si>
  <si>
    <t>(VII) = (IV)+(V)+ (VI)</t>
  </si>
  <si>
    <t>(VIII) As a % of (A+B+C2)</t>
  </si>
  <si>
    <t>(IX)</t>
  </si>
  <si>
    <t>(X)</t>
  </si>
  <si>
    <t>(XI)= (VII)+(X) As a % of (A+B+C2)</t>
  </si>
  <si>
    <t>(XII)</t>
  </si>
  <si>
    <t>(XIII)</t>
  </si>
  <si>
    <t>(XIV)</t>
  </si>
  <si>
    <t>1</t>
  </si>
  <si>
    <t xml:space="preserve">  Institutions</t>
  </si>
  <si>
    <t>Mutual Fund</t>
  </si>
  <si>
    <t>(c)</t>
  </si>
  <si>
    <t>(e)</t>
  </si>
  <si>
    <t>Financial Institutions / Banks</t>
  </si>
  <si>
    <t xml:space="preserve">Life Insurance Corporation Of India                                                                                                                                                                                                                       </t>
  </si>
  <si>
    <t>Any Other (Specify)</t>
  </si>
  <si>
    <t>Sub Total (B)(1)</t>
  </si>
  <si>
    <t>2</t>
  </si>
  <si>
    <t xml:space="preserve">  Central Government/ State Government(s)/ President of India</t>
  </si>
  <si>
    <t>Sub Total (B)(2)</t>
  </si>
  <si>
    <t>3</t>
  </si>
  <si>
    <t xml:space="preserve">  Non-Institutions</t>
  </si>
  <si>
    <t>Individuals</t>
  </si>
  <si>
    <t>ii. Individual shareholders holding nominal share capital in excess of Rs. 2 lakhs.</t>
  </si>
  <si>
    <t xml:space="preserve">Akash Bhanshali                                                                                                                                                                                                                                           </t>
  </si>
  <si>
    <t>Trust Employee</t>
  </si>
  <si>
    <t>Overseas Depositories(holding DRs) (balancing figure)</t>
  </si>
  <si>
    <t>Unclaimed Shares</t>
  </si>
  <si>
    <t>Clearing Member</t>
  </si>
  <si>
    <t>Sub Total (B)(3)</t>
  </si>
  <si>
    <t>Details of the shareholders acting as persons in Concert including their Shareholding (No. and %):</t>
  </si>
  <si>
    <t>Note :</t>
  </si>
  <si>
    <t xml:space="preserve">(1) PAN would not be displayed on website of Stock Exchange(s). </t>
  </si>
  <si>
    <t>(3) W.r.t. the information pertaining to Depository Receipts, the same may be disclosed in the respective columns to the extent information available and the balance to be disclosed as held by custodian.</t>
  </si>
  <si>
    <t>AABCW7083P</t>
  </si>
  <si>
    <t>AACCW6993K</t>
  </si>
  <si>
    <t>AACCW7129H</t>
  </si>
  <si>
    <t>AAACW9592Q</t>
  </si>
  <si>
    <t>Welspun Global brands Limited</t>
  </si>
  <si>
    <t>AAACW5582G</t>
  </si>
  <si>
    <t>AABCW7925Q</t>
  </si>
  <si>
    <t>AAACW6496R</t>
  </si>
  <si>
    <t>AAACW2067L</t>
  </si>
  <si>
    <t>AABCW1163G</t>
  </si>
  <si>
    <t>AADCB3579K</t>
  </si>
  <si>
    <t>AACCW2663A</t>
  </si>
  <si>
    <t>AACCW5563F</t>
  </si>
  <si>
    <t>AACW6646F</t>
  </si>
  <si>
    <t>AAECM3909R</t>
  </si>
  <si>
    <t>AACEM8170G</t>
  </si>
  <si>
    <t>AABCM4107M</t>
  </si>
  <si>
    <t>AABCW0186D</t>
  </si>
  <si>
    <t>AAACW7607A</t>
  </si>
  <si>
    <t>AABCW7974R</t>
  </si>
  <si>
    <t>AAKCM3302Q</t>
  </si>
  <si>
    <t xml:space="preserve">AAKCM3301P </t>
  </si>
  <si>
    <t>AAICR3158H</t>
  </si>
  <si>
    <t>AAHCC1081H</t>
  </si>
  <si>
    <t>AAGCC7473A</t>
  </si>
  <si>
    <t>AACCW2301B</t>
  </si>
  <si>
    <t>AAGCD7952H</t>
  </si>
  <si>
    <t>AAHCG3972D</t>
  </si>
  <si>
    <t>AACCW2736J</t>
  </si>
  <si>
    <t>AACCW2775K</t>
  </si>
  <si>
    <t>AACCW3266B</t>
  </si>
  <si>
    <t>AACCW0907B</t>
  </si>
  <si>
    <t>AACCW5042M</t>
  </si>
  <si>
    <t>AAACW8515H</t>
  </si>
  <si>
    <t>AACCD3143N</t>
  </si>
  <si>
    <t>AAACW6988L</t>
  </si>
  <si>
    <t>AAACR2121C</t>
  </si>
  <si>
    <t>AABCW0280A</t>
  </si>
  <si>
    <t>AAWCS9024P</t>
  </si>
  <si>
    <t>AADFW2705P</t>
  </si>
  <si>
    <t>AACCO9614R</t>
  </si>
  <si>
    <t>AARCA2966P</t>
  </si>
  <si>
    <t>AAGCT9251R</t>
  </si>
  <si>
    <t>AARCA4090J</t>
  </si>
  <si>
    <t>AARCA3058N</t>
  </si>
  <si>
    <t>AACCW1587B</t>
  </si>
  <si>
    <t>AAGCD1004L</t>
  </si>
  <si>
    <t>AACCW0380Q</t>
  </si>
  <si>
    <t>AAACF0199A</t>
  </si>
  <si>
    <t>AAHCK1115G</t>
  </si>
  <si>
    <t>AACFW6209K</t>
  </si>
  <si>
    <t>AAACTR7922G</t>
  </si>
  <si>
    <t>AAACW0489L</t>
  </si>
  <si>
    <t>AAICR3223P</t>
  </si>
  <si>
    <t>AABCY1537G</t>
  </si>
  <si>
    <t>AASCA7014K</t>
  </si>
  <si>
    <t>AABCY1521C</t>
  </si>
  <si>
    <t>AAKCP1448E</t>
  </si>
  <si>
    <t>AAJCR9857J</t>
  </si>
  <si>
    <t>AACCG8188L</t>
  </si>
  <si>
    <t>AACCM3423G</t>
  </si>
  <si>
    <t>AAGCC8992C</t>
  </si>
  <si>
    <t>AABCW8682Q</t>
  </si>
  <si>
    <t>AACCW8357P</t>
  </si>
  <si>
    <t>AABCW0220C</t>
  </si>
  <si>
    <t>AABCW0222A</t>
  </si>
  <si>
    <t xml:space="preserve">Balkrishan Goenka-and Dipali Goenka
</t>
  </si>
  <si>
    <t xml:space="preserve">Balkrishan Goenka and Dipali Goenka
</t>
  </si>
  <si>
    <t>Director or Director's Relatives</t>
  </si>
  <si>
    <t xml:space="preserve">Dsp Small Cap Fund                                                                                                                                                                                                                                        </t>
  </si>
  <si>
    <t>Body Corporate-Ltd Liability-Partnership-DR</t>
  </si>
  <si>
    <t>Welspun Holdings Private Limited, Cyprus</t>
  </si>
  <si>
    <t>Welspun Mauritius Enterprises Limited</t>
  </si>
  <si>
    <t>Welspun Infraconstruct Private Limited (Formerly known as Welspun Amravati Highways Pvt. Ltd.)</t>
  </si>
  <si>
    <t>Radhika Goenka</t>
  </si>
  <si>
    <t xml:space="preserve">DBG Multiventures LLP </t>
  </si>
  <si>
    <t xml:space="preserve">Yura Realties Private Limited </t>
  </si>
  <si>
    <t xml:space="preserve">Polaire Tradeco Private Limited </t>
  </si>
  <si>
    <t xml:space="preserve">RRM Enterprises Private Limited </t>
  </si>
  <si>
    <t>Easygo Textiles Private Limited</t>
  </si>
  <si>
    <t>Tubular Pipes Private Limited</t>
  </si>
  <si>
    <t>Promoter group</t>
  </si>
  <si>
    <t>Nauyaan Shipyard Private Limited</t>
  </si>
  <si>
    <t>Mahatva Plastic Products and Building Materials Private Limited</t>
  </si>
  <si>
    <t>Finetone Realtors Private Limited</t>
  </si>
  <si>
    <t>Totsol Commercial Private Limited</t>
  </si>
  <si>
    <t>Gladiator Plastic Products Private Limited</t>
  </si>
  <si>
    <t>(iv)</t>
  </si>
  <si>
    <t>30.06.2022</t>
  </si>
  <si>
    <t xml:space="preserve">Quant Mutual Fund - Quant Active Fund                                                                                                                                                                                                                     </t>
  </si>
  <si>
    <t xml:space="preserve">Aditya Birla Sun Life Trustee Private Limited A/C Aditya Birla Sun Life Pure Value Fund                                                                                                                                                                   </t>
  </si>
  <si>
    <t>First Rank LLP (Formely known as Rank Marketing LLP)</t>
  </si>
  <si>
    <t>Astronomical Logistics Park Private Limited</t>
  </si>
  <si>
    <t>Alphaclarte Multiventures Private Limited</t>
  </si>
  <si>
    <t>Rank Real Estate and Infra Developers Private Limited (Previously Welspun Real Estate and Infra Developers Private Limited)</t>
  </si>
  <si>
    <t>Texreal Private Limited (Previously Textile Genie Private Limited)</t>
  </si>
  <si>
    <t>Welspun Flooring Limited</t>
  </si>
  <si>
    <t>Welspun Anjar SEZ Ltd</t>
  </si>
  <si>
    <t>Welspun Innovative products Limited (Previously known as Welspun Advanced Materials Limited)</t>
  </si>
  <si>
    <t>Anjar Terry Towels Limited (Previously Known as Anjar Terry Towels Private Limited)</t>
  </si>
  <si>
    <t>Welspun Specialty Solutions Ltd</t>
  </si>
  <si>
    <t>Welspun-Kaveri Infraprojects JV Private Limited</t>
  </si>
  <si>
    <t>Welspun One Logistics Parks Private Limited (Formerly known as One Industrial Spaces Pvt. Ltd.) </t>
  </si>
  <si>
    <t>Welspun One Logistics Parks Development Management Private Limited </t>
  </si>
  <si>
    <t>Ambale Industrial and Logistics Parks Private Limited </t>
  </si>
  <si>
    <t>Maval Industrial and Logistics Parks Private Limited </t>
  </si>
  <si>
    <t>Plusnineone Developments Private Limited </t>
  </si>
  <si>
    <t>Plusnineone Warehouse Private Limited </t>
  </si>
  <si>
    <t>DBG Estates Private Limited </t>
  </si>
  <si>
    <t>Hill Top India Warehousing LLP </t>
  </si>
  <si>
    <t>Connective Industrial and Logistics Parks Private Limited</t>
  </si>
  <si>
    <t>Welware Industrial and Logistics Parks Private Limited</t>
  </si>
  <si>
    <t>Welspun Transformation Services Limited</t>
  </si>
  <si>
    <t>Taipan Estates Private Limited</t>
  </si>
  <si>
    <t>Babasu Realty Private Limited</t>
  </si>
  <si>
    <t>Mertz Estate Limited</t>
  </si>
  <si>
    <t>Mandawewala Enterprises Limited  </t>
  </si>
  <si>
    <t>RRM Family Trust </t>
  </si>
  <si>
    <t>Angel Power and Steel Private Limited </t>
  </si>
  <si>
    <t>Rajesh Mandawewala HUF </t>
  </si>
  <si>
    <t>Anjar TMT Steel Pvt. Ltd.</t>
  </si>
  <si>
    <t>Welspun Energy Orissa Pvt. Ltd.</t>
  </si>
  <si>
    <t>Mundra Industrial and Business Parks Private Limited</t>
  </si>
  <si>
    <t>Welspun EDAC JV Private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</si>
</sst>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_(* #,##0_);_(* \(#,##0\);_(* &quot;-&quot;??_);_(@_)"/>
    <numFmt numFmtId="166" formatCode="_-* #,##0_-;\-* #,##0_-;_-* &quot;-&quot;??_-;_-@_-"/>
    <numFmt numFmtId="167" formatCode="0.00;[Red]0.00"/>
    <numFmt numFmtId="168" formatCode="0.00000000"/>
    <numFmt numFmtId="169" formatCode="_-* #,##0.00000_-;\-* #,##0.00000_-;_-* &quot;-&quot;??_-;_-@_-"/>
  </numFmts>
  <fonts count="51"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trike/>
      <sz val="11"/>
      <color theme="1"/>
      <name val="Calibri"/>
      <family val="2"/>
      <scheme val="minor"/>
    </font>
    <font>
      <sz val="11"/>
      <color theme="1"/>
      <name val="Book Antiqua"/>
      <family val="1"/>
    </font>
    <font>
      <b/>
      <sz val="11"/>
      <color theme="1"/>
      <name val="Book Antiqua"/>
      <family val="1"/>
    </font>
    <font>
      <u/>
      <sz val="10"/>
      <color indexed="12"/>
      <name val="Arial"/>
      <family val="2"/>
    </font>
    <font>
      <sz val="11"/>
      <name val="Calibri"/>
      <family val="2"/>
      <scheme val="minor"/>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
      <b/>
      <sz val="11"/>
      <color rgb="FF000000"/>
      <name val="Book Antiqua"/>
      <family val="1"/>
    </font>
    <font>
      <sz val="11"/>
      <color rgb="FF000000"/>
      <name val="Book Antiqua"/>
      <family val="1"/>
    </font>
    <font>
      <b/>
      <sz val="11"/>
      <name val="Calibri"/>
      <family val="2"/>
    </font>
    <font>
      <b/>
      <sz val="11"/>
      <name val="Calibri"/>
    </font>
    <font>
      <sz val="11"/>
      <color rgb="FF000000"/>
      <name val="Calibri"/>
      <family val="2"/>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rgb="FFFFFFFF"/>
        <bgColor rgb="FF000000"/>
      </patternFill>
    </fill>
  </fills>
  <borders count="4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4"/>
      </top>
      <bottom style="thin">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53">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42" fillId="0" borderId="0"/>
    <xf numFmtId="0" fontId="40" fillId="0" borderId="0"/>
  </cellStyleXfs>
  <cellXfs count="420">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4" fillId="3" borderId="4" xfId="1" applyFont="1" applyFill="1" applyBorder="1" applyAlignment="1" applyProtection="1">
      <alignment vertical="top" wrapText="1"/>
    </xf>
    <xf numFmtId="166" fontId="0" fillId="0" borderId="0" xfId="0" applyNumberFormat="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0" fontId="3" fillId="2" borderId="4" xfId="1" applyFont="1" applyFill="1" applyBorder="1" applyAlignment="1" applyProtection="1">
      <alignment horizontal="right" vertical="top" wrapText="1"/>
    </xf>
    <xf numFmtId="0" fontId="27" fillId="0" borderId="0" xfId="0" applyFont="1"/>
    <xf numFmtId="0" fontId="28" fillId="0" borderId="0" xfId="0" applyFont="1"/>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2" fontId="2" fillId="0" borderId="9" xfId="1" applyNumberFormat="1" applyFont="1" applyBorder="1" applyAlignment="1" applyProtection="1">
      <alignment horizontal="center"/>
    </xf>
    <xf numFmtId="0" fontId="26"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6"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0" fillId="2" borderId="0" xfId="0" applyFont="1" applyFill="1"/>
    <xf numFmtId="0" fontId="0" fillId="0" borderId="4" xfId="0" applyNumberFormat="1" applyFont="1" applyFill="1" applyBorder="1"/>
    <xf numFmtId="0" fontId="32"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43" fontId="5" fillId="0" borderId="1" xfId="1" applyNumberFormat="1" applyFont="1" applyBorder="1" applyAlignment="1" applyProtection="1">
      <alignment horizontal="center"/>
    </xf>
    <xf numFmtId="0" fontId="30" fillId="0" borderId="4" xfId="0" applyNumberFormat="1" applyFont="1" applyFill="1" applyBorder="1" applyAlignment="1">
      <alignment horizontal="left" vertical="top"/>
    </xf>
    <xf numFmtId="0" fontId="30"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0" fillId="0" borderId="4" xfId="0" applyNumberFormat="1" applyFont="1" applyFill="1" applyBorder="1"/>
    <xf numFmtId="0" fontId="30" fillId="0" borderId="0" xfId="0" applyFont="1" applyFill="1"/>
    <xf numFmtId="0" fontId="30" fillId="0" borderId="4" xfId="0" applyNumberFormat="1" applyFont="1" applyFill="1" applyBorder="1" applyAlignment="1">
      <alignment vertical="top"/>
    </xf>
    <xf numFmtId="0" fontId="35" fillId="0" borderId="0" xfId="0" applyFont="1" applyAlignment="1">
      <alignment horizontal="left" vertical="center"/>
    </xf>
    <xf numFmtId="0" fontId="36" fillId="0" borderId="0" xfId="0" applyFont="1" applyAlignment="1">
      <alignment horizontal="left" vertical="center"/>
    </xf>
    <xf numFmtId="166" fontId="31" fillId="0" borderId="4" xfId="45" applyNumberFormat="1" applyFont="1" applyFill="1" applyBorder="1" applyAlignment="1">
      <alignment horizontal="center" vertical="top" wrapText="1"/>
    </xf>
    <xf numFmtId="167" fontId="31" fillId="0" borderId="4" xfId="0" applyNumberFormat="1" applyFont="1" applyFill="1" applyBorder="1" applyAlignment="1">
      <alignment horizontal="center" vertical="top" wrapText="1"/>
    </xf>
    <xf numFmtId="0" fontId="30" fillId="0" borderId="4" xfId="0" applyFont="1" applyFill="1" applyBorder="1"/>
    <xf numFmtId="0" fontId="0" fillId="0" borderId="4" xfId="0" applyNumberFormat="1" applyFont="1" applyFill="1" applyBorder="1" applyAlignment="1">
      <alignment wrapText="1"/>
    </xf>
    <xf numFmtId="0" fontId="30"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36" fillId="0" borderId="0" xfId="0" applyFont="1" applyAlignment="1">
      <alignment horizontal="left" vertical="center"/>
    </xf>
    <xf numFmtId="0" fontId="37"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2" fontId="0" fillId="0" borderId="4" xfId="0" applyNumberFormat="1" applyFont="1" applyBorder="1"/>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38" fillId="0" borderId="25" xfId="0" applyFont="1" applyBorder="1" applyAlignment="1">
      <alignment horizontal="left" vertical="top" wrapText="1"/>
    </xf>
    <xf numFmtId="0" fontId="38" fillId="0" borderId="25" xfId="0" applyFont="1" applyBorder="1" applyAlignment="1">
      <alignment horizontal="right" vertical="top" wrapText="1"/>
    </xf>
    <xf numFmtId="0" fontId="41" fillId="0" borderId="25" xfId="0" applyFont="1" applyBorder="1" applyAlignment="1">
      <alignment horizontal="left" vertical="top" wrapText="1"/>
    </xf>
    <xf numFmtId="0" fontId="41" fillId="0" borderId="25" xfId="0" applyFont="1" applyBorder="1" applyAlignment="1">
      <alignment horizontal="right" vertical="top" wrapText="1"/>
    </xf>
    <xf numFmtId="0" fontId="33" fillId="0" borderId="25" xfId="0" applyFont="1" applyBorder="1" applyAlignment="1">
      <alignment horizontal="right" vertical="top" wrapText="1"/>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166" fontId="5" fillId="2" borderId="31"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1" xfId="1" applyFont="1" applyFill="1" applyBorder="1" applyAlignment="1" applyProtection="1">
      <alignment horizontal="right" vertical="top"/>
    </xf>
    <xf numFmtId="0" fontId="4" fillId="2" borderId="31" xfId="1" applyFont="1" applyFill="1" applyBorder="1" applyAlignment="1" applyProtection="1">
      <alignment vertical="top" wrapText="1"/>
    </xf>
    <xf numFmtId="165" fontId="4" fillId="2" borderId="31" xfId="1" applyNumberFormat="1" applyFont="1" applyFill="1" applyBorder="1" applyAlignment="1" applyProtection="1">
      <alignment vertical="top" wrapText="1"/>
    </xf>
    <xf numFmtId="166" fontId="4" fillId="2" borderId="31" xfId="45" applyNumberFormat="1" applyFont="1" applyFill="1" applyBorder="1" applyAlignment="1" applyProtection="1">
      <alignment vertical="top" wrapText="1"/>
    </xf>
    <xf numFmtId="165" fontId="4" fillId="2" borderId="31" xfId="2" applyNumberFormat="1" applyFont="1" applyFill="1" applyBorder="1" applyAlignment="1" applyProtection="1">
      <alignment vertical="top" wrapText="1"/>
      <protection locked="0"/>
    </xf>
    <xf numFmtId="166" fontId="4" fillId="2" borderId="31" xfId="45" applyNumberFormat="1" applyFont="1" applyFill="1" applyBorder="1" applyAlignment="1" applyProtection="1">
      <alignment vertical="top" wrapText="1"/>
      <protection locked="0"/>
    </xf>
    <xf numFmtId="165" fontId="4" fillId="2" borderId="31" xfId="2" applyNumberFormat="1" applyFont="1" applyFill="1" applyBorder="1" applyAlignment="1" applyProtection="1">
      <alignment vertical="top" wrapText="1"/>
    </xf>
    <xf numFmtId="164" fontId="4" fillId="2" borderId="31" xfId="45" applyFont="1" applyFill="1" applyBorder="1" applyAlignment="1" applyProtection="1">
      <alignment vertical="top" wrapText="1"/>
    </xf>
    <xf numFmtId="43" fontId="4" fillId="2" borderId="31" xfId="2" applyFont="1" applyFill="1" applyBorder="1" applyAlignment="1" applyProtection="1">
      <alignment vertical="top" wrapText="1"/>
    </xf>
    <xf numFmtId="2" fontId="25" fillId="0" borderId="31" xfId="0" applyNumberFormat="1" applyFont="1" applyBorder="1" applyAlignment="1">
      <alignment vertical="top"/>
    </xf>
    <xf numFmtId="0" fontId="0" fillId="0" borderId="0" xfId="0" applyAlignment="1">
      <alignment vertical="top" wrapText="1"/>
    </xf>
    <xf numFmtId="0" fontId="0" fillId="0" borderId="0" xfId="0" applyAlignment="1">
      <alignment wrapText="1"/>
    </xf>
    <xf numFmtId="0" fontId="45" fillId="0" borderId="32" xfId="0" applyFont="1" applyBorder="1" applyAlignment="1">
      <alignment horizontal="center" vertical="top" wrapText="1"/>
    </xf>
    <xf numFmtId="0" fontId="45" fillId="0" borderId="32" xfId="0" applyFont="1" applyBorder="1" applyAlignment="1">
      <alignment vertical="top" wrapText="1"/>
    </xf>
    <xf numFmtId="0" fontId="45" fillId="0" borderId="32" xfId="0" applyFont="1" applyBorder="1" applyAlignment="1">
      <alignment horizontal="left" vertical="top" wrapText="1"/>
    </xf>
    <xf numFmtId="0" fontId="45" fillId="0" borderId="32" xfId="0" applyFont="1" applyBorder="1" applyAlignment="1">
      <alignment wrapText="1"/>
    </xf>
    <xf numFmtId="0" fontId="45" fillId="0" borderId="32" xfId="0" applyFont="1" applyBorder="1" applyAlignment="1">
      <alignment horizontal="center" vertical="top"/>
    </xf>
    <xf numFmtId="0" fontId="45" fillId="0" borderId="32" xfId="0" applyFont="1" applyBorder="1"/>
    <xf numFmtId="0" fontId="45" fillId="0" borderId="32" xfId="0" applyFont="1" applyBorder="1" applyAlignment="1">
      <alignment horizontal="left" vertical="top"/>
    </xf>
    <xf numFmtId="0" fontId="5" fillId="2" borderId="33" xfId="1" applyFont="1" applyFill="1" applyBorder="1" applyAlignment="1" applyProtection="1">
      <alignment horizontal="right" vertical="top"/>
    </xf>
    <xf numFmtId="0" fontId="5" fillId="2" borderId="33" xfId="1" applyFont="1" applyFill="1" applyBorder="1" applyAlignment="1" applyProtection="1">
      <alignment vertical="top" wrapText="1"/>
    </xf>
    <xf numFmtId="166" fontId="5" fillId="2" borderId="33" xfId="45" applyNumberFormat="1" applyFont="1" applyFill="1" applyBorder="1" applyAlignment="1" applyProtection="1">
      <alignment vertical="top" wrapText="1"/>
    </xf>
    <xf numFmtId="0" fontId="0" fillId="0" borderId="33" xfId="0" applyBorder="1" applyAlignment="1">
      <alignment horizontal="center" vertical="top"/>
    </xf>
    <xf numFmtId="0" fontId="0" fillId="0" borderId="33" xfId="0" applyBorder="1"/>
    <xf numFmtId="0" fontId="45" fillId="0" borderId="33" xfId="0" applyFont="1" applyBorder="1" applyAlignment="1">
      <alignment horizontal="left" vertical="top"/>
    </xf>
    <xf numFmtId="0" fontId="45" fillId="0" borderId="33" xfId="0" applyFont="1" applyBorder="1" applyAlignment="1">
      <alignment horizontal="left" vertical="top" wrapText="1"/>
    </xf>
    <xf numFmtId="0" fontId="0" fillId="0" borderId="33" xfId="0" applyBorder="1" applyAlignment="1">
      <alignment vertical="top"/>
    </xf>
    <xf numFmtId="2" fontId="4" fillId="2" borderId="4" xfId="1" applyNumberFormat="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0" fontId="3" fillId="2" borderId="4" xfId="1" applyFont="1" applyFill="1" applyBorder="1" applyAlignment="1" applyProtection="1">
      <alignment horizontal="center" vertical="top" wrapText="1"/>
    </xf>
    <xf numFmtId="164" fontId="43" fillId="0" borderId="33" xfId="45" applyFont="1" applyBorder="1"/>
    <xf numFmtId="166" fontId="43" fillId="0" borderId="33" xfId="45" applyNumberFormat="1" applyFont="1" applyBorder="1"/>
    <xf numFmtId="0" fontId="5" fillId="0" borderId="0" xfId="52" applyNumberFormat="1" applyFont="1"/>
    <xf numFmtId="0" fontId="4" fillId="0" borderId="33" xfId="52" applyNumberFormat="1" applyFont="1" applyBorder="1" applyAlignment="1">
      <alignment horizontal="center" wrapText="1"/>
    </xf>
    <xf numFmtId="0" fontId="4" fillId="0" borderId="33" xfId="52" applyNumberFormat="1" applyFont="1" applyBorder="1" applyAlignment="1">
      <alignment wrapText="1"/>
    </xf>
    <xf numFmtId="166" fontId="4" fillId="0" borderId="33" xfId="45" applyNumberFormat="1" applyFont="1" applyBorder="1" applyAlignment="1">
      <alignment wrapText="1"/>
    </xf>
    <xf numFmtId="164" fontId="4" fillId="0" borderId="33" xfId="45" applyNumberFormat="1" applyFont="1" applyBorder="1" applyAlignment="1">
      <alignment wrapText="1"/>
    </xf>
    <xf numFmtId="0" fontId="5" fillId="0" borderId="33" xfId="52" applyNumberFormat="1" applyFont="1" applyBorder="1"/>
    <xf numFmtId="166" fontId="5" fillId="0" borderId="33" xfId="45" applyNumberFormat="1" applyFont="1" applyBorder="1"/>
    <xf numFmtId="164" fontId="5" fillId="0" borderId="33" xfId="45" applyNumberFormat="1" applyFont="1" applyBorder="1"/>
    <xf numFmtId="0" fontId="4" fillId="0" borderId="33" xfId="52" applyNumberFormat="1" applyFont="1" applyBorder="1" applyAlignment="1">
      <alignment horizontal="left" wrapText="1"/>
    </xf>
    <xf numFmtId="0" fontId="4" fillId="0" borderId="0" xfId="52" applyNumberFormat="1" applyFont="1" applyAlignment="1">
      <alignment horizontal="left" wrapText="1"/>
    </xf>
    <xf numFmtId="0" fontId="3" fillId="2" borderId="6" xfId="1" applyFont="1" applyFill="1" applyBorder="1" applyAlignment="1" applyProtection="1">
      <alignment horizontal="left" vertical="top"/>
    </xf>
    <xf numFmtId="0" fontId="3" fillId="2" borderId="7" xfId="1" applyFont="1" applyFill="1" applyBorder="1" applyAlignment="1" applyProtection="1">
      <alignment horizontal="left"/>
    </xf>
    <xf numFmtId="0" fontId="3" fillId="2" borderId="0" xfId="1" applyFont="1" applyFill="1" applyBorder="1" applyAlignment="1" applyProtection="1">
      <alignment horizontal="left"/>
    </xf>
    <xf numFmtId="0" fontId="2" fillId="2" borderId="6" xfId="1" applyFont="1" applyFill="1" applyBorder="1" applyAlignment="1" applyProtection="1">
      <alignment horizontal="left"/>
      <protection locked="0"/>
    </xf>
    <xf numFmtId="0" fontId="2" fillId="2" borderId="0" xfId="1" applyFont="1" applyFill="1" applyBorder="1" applyAlignment="1" applyProtection="1">
      <alignment horizontal="center"/>
    </xf>
    <xf numFmtId="2" fontId="2" fillId="2" borderId="0" xfId="1" applyNumberFormat="1" applyFont="1" applyFill="1" applyBorder="1" applyAlignment="1" applyProtection="1">
      <alignment horizontal="center"/>
    </xf>
    <xf numFmtId="2" fontId="2" fillId="2" borderId="7" xfId="1" applyNumberFormat="1" applyFont="1" applyFill="1" applyBorder="1" applyAlignment="1" applyProtection="1">
      <alignment horizontal="center"/>
    </xf>
    <xf numFmtId="0" fontId="27" fillId="2" borderId="0" xfId="0" applyFont="1" applyFill="1"/>
    <xf numFmtId="0" fontId="2" fillId="2" borderId="4" xfId="1" applyFont="1" applyFill="1" applyBorder="1" applyAlignment="1" applyProtection="1">
      <alignment horizontal="right" vertical="center"/>
    </xf>
    <xf numFmtId="0" fontId="27" fillId="2" borderId="0" xfId="0" applyFont="1" applyFill="1" applyAlignment="1">
      <alignment vertical="top"/>
    </xf>
    <xf numFmtId="0" fontId="2" fillId="2" borderId="4" xfId="1" applyFont="1" applyFill="1" applyBorder="1" applyAlignment="1" applyProtection="1">
      <alignment horizontal="right"/>
    </xf>
    <xf numFmtId="0" fontId="2" fillId="2" borderId="4" xfId="1" applyFont="1" applyFill="1" applyBorder="1" applyProtection="1"/>
    <xf numFmtId="0" fontId="28" fillId="2" borderId="0" xfId="0" applyFont="1" applyFill="1"/>
    <xf numFmtId="0" fontId="3" fillId="2" borderId="6" xfId="1" applyFont="1" applyFill="1" applyBorder="1" applyAlignment="1" applyProtection="1">
      <alignment horizontal="left"/>
    </xf>
    <xf numFmtId="0" fontId="3" fillId="2" borderId="0" xfId="1" applyFont="1" applyFill="1" applyBorder="1" applyAlignment="1" applyProtection="1">
      <alignment wrapText="1"/>
    </xf>
    <xf numFmtId="0" fontId="2" fillId="2" borderId="6" xfId="1" applyFont="1" applyFill="1" applyBorder="1" applyAlignment="1" applyProtection="1">
      <alignment horizontal="left" vertical="top"/>
    </xf>
    <xf numFmtId="0" fontId="2" fillId="2" borderId="0" xfId="1" applyFont="1" applyFill="1" applyBorder="1" applyProtection="1"/>
    <xf numFmtId="0" fontId="2" fillId="2" borderId="8" xfId="1" applyFont="1" applyFill="1" applyBorder="1" applyAlignment="1" applyProtection="1">
      <alignment horizontal="left" vertical="top"/>
    </xf>
    <xf numFmtId="0" fontId="2" fillId="2" borderId="10" xfId="1" applyFont="1" applyFill="1" applyBorder="1" applyProtection="1"/>
    <xf numFmtId="0" fontId="2" fillId="2" borderId="10" xfId="1" applyFont="1" applyFill="1" applyBorder="1" applyAlignment="1" applyProtection="1">
      <alignment horizontal="center"/>
    </xf>
    <xf numFmtId="2" fontId="2" fillId="2" borderId="10" xfId="1" applyNumberFormat="1" applyFont="1" applyFill="1" applyBorder="1" applyAlignment="1" applyProtection="1">
      <alignment horizontal="center"/>
    </xf>
    <xf numFmtId="2" fontId="2" fillId="2" borderId="9" xfId="1" applyNumberFormat="1" applyFont="1" applyFill="1" applyBorder="1" applyAlignment="1" applyProtection="1">
      <alignment horizontal="center"/>
    </xf>
    <xf numFmtId="0" fontId="46" fillId="0" borderId="34" xfId="0" applyFont="1" applyBorder="1" applyAlignment="1">
      <alignment vertical="center" wrapText="1"/>
    </xf>
    <xf numFmtId="0" fontId="47" fillId="0" borderId="35" xfId="0" applyFont="1" applyBorder="1" applyAlignment="1">
      <alignment vertical="center" wrapText="1"/>
    </xf>
    <xf numFmtId="0" fontId="47" fillId="0" borderId="35" xfId="0" applyFont="1" applyBorder="1" applyAlignment="1">
      <alignment vertical="center"/>
    </xf>
    <xf numFmtId="0" fontId="27" fillId="0" borderId="0" xfId="0" applyFont="1" applyAlignment="1">
      <alignment horizontal="left"/>
    </xf>
    <xf numFmtId="0" fontId="44" fillId="0" borderId="32" xfId="0" applyFont="1" applyBorder="1" applyAlignment="1">
      <alignment horizontal="center" vertical="top" wrapText="1"/>
    </xf>
    <xf numFmtId="166" fontId="0" fillId="27" borderId="36" xfId="45" applyNumberFormat="1" applyFont="1" applyFill="1" applyBorder="1" applyAlignment="1" applyProtection="1">
      <alignment horizontal="right"/>
      <protection locked="0"/>
    </xf>
    <xf numFmtId="0" fontId="4" fillId="25" borderId="33" xfId="52" applyNumberFormat="1" applyFont="1" applyFill="1" applyBorder="1" applyAlignment="1">
      <alignment wrapText="1"/>
    </xf>
    <xf numFmtId="166" fontId="4" fillId="25" borderId="33" xfId="45" applyNumberFormat="1" applyFont="1" applyFill="1" applyBorder="1" applyAlignment="1">
      <alignment wrapText="1"/>
    </xf>
    <xf numFmtId="0" fontId="0" fillId="0" borderId="33" xfId="0" applyNumberFormat="1" applyFont="1" applyBorder="1"/>
    <xf numFmtId="0" fontId="48" fillId="0" borderId="33" xfId="0" applyNumberFormat="1" applyFont="1" applyBorder="1" applyAlignment="1">
      <alignment wrapText="1"/>
    </xf>
    <xf numFmtId="2" fontId="48" fillId="0" borderId="33" xfId="0" applyNumberFormat="1" applyFont="1" applyBorder="1" applyAlignment="1">
      <alignment wrapText="1"/>
    </xf>
    <xf numFmtId="2" fontId="0" fillId="0" borderId="33" xfId="0" applyNumberFormat="1" applyFont="1" applyBorder="1"/>
    <xf numFmtId="164" fontId="4" fillId="25" borderId="33" xfId="45" applyNumberFormat="1" applyFont="1" applyFill="1" applyBorder="1"/>
    <xf numFmtId="0" fontId="4" fillId="0" borderId="37" xfId="52" applyNumberFormat="1" applyFont="1" applyBorder="1" applyAlignment="1">
      <alignment wrapText="1"/>
    </xf>
    <xf numFmtId="166" fontId="4" fillId="0" borderId="37" xfId="45" applyNumberFormat="1" applyFont="1" applyBorder="1" applyAlignment="1">
      <alignment wrapText="1"/>
    </xf>
    <xf numFmtId="2" fontId="48" fillId="0" borderId="37" xfId="0" applyNumberFormat="1" applyFont="1" applyBorder="1" applyAlignment="1">
      <alignment wrapText="1"/>
    </xf>
    <xf numFmtId="0" fontId="5" fillId="0" borderId="37" xfId="52" applyNumberFormat="1" applyFont="1" applyBorder="1" applyAlignment="1">
      <alignment wrapText="1"/>
    </xf>
    <xf numFmtId="166" fontId="25" fillId="27" borderId="36" xfId="45" applyNumberFormat="1" applyFont="1" applyFill="1" applyBorder="1" applyAlignment="1" applyProtection="1">
      <alignment horizontal="right"/>
      <protection locked="0"/>
    </xf>
    <xf numFmtId="0" fontId="39" fillId="25" borderId="4" xfId="0" applyFont="1" applyFill="1" applyBorder="1" applyAlignment="1">
      <alignment horizontal="center"/>
    </xf>
    <xf numFmtId="168" fontId="0" fillId="0" borderId="4" xfId="0" applyNumberFormat="1" applyFont="1" applyBorder="1"/>
    <xf numFmtId="169" fontId="5" fillId="2" borderId="4" xfId="45" applyNumberFormat="1" applyFont="1" applyFill="1" applyBorder="1" applyAlignment="1" applyProtection="1">
      <alignment horizontal="center"/>
      <protection locked="0"/>
    </xf>
    <xf numFmtId="166" fontId="5" fillId="0" borderId="38" xfId="45" applyNumberFormat="1" applyFont="1" applyBorder="1"/>
    <xf numFmtId="0" fontId="47" fillId="0" borderId="39" xfId="0" applyFont="1" applyBorder="1" applyAlignment="1">
      <alignment vertical="center" wrapText="1"/>
    </xf>
    <xf numFmtId="0" fontId="47" fillId="0" borderId="39" xfId="0" applyFont="1" applyBorder="1" applyAlignment="1">
      <alignment vertical="center"/>
    </xf>
    <xf numFmtId="0" fontId="46" fillId="0" borderId="39" xfId="0" applyFont="1" applyBorder="1" applyAlignment="1">
      <alignment vertical="center" wrapText="1"/>
    </xf>
    <xf numFmtId="0" fontId="47" fillId="0" borderId="39" xfId="0" applyFont="1" applyBorder="1" applyAlignment="1">
      <alignment horizontal="center" vertical="top"/>
    </xf>
    <xf numFmtId="0" fontId="47" fillId="0" borderId="39" xfId="0" applyFont="1" applyBorder="1" applyAlignment="1">
      <alignment horizontal="center" vertical="center" wrapText="1"/>
    </xf>
    <xf numFmtId="165" fontId="5" fillId="2" borderId="31" xfId="2" applyNumberFormat="1" applyFont="1" applyFill="1" applyBorder="1" applyAlignment="1" applyProtection="1">
      <alignment horizontal="right" vertical="center"/>
      <protection locked="0"/>
    </xf>
    <xf numFmtId="0" fontId="5" fillId="0" borderId="40" xfId="52" applyNumberFormat="1" applyFont="1" applyBorder="1"/>
    <xf numFmtId="0" fontId="0" fillId="0" borderId="40" xfId="0" applyNumberFormat="1" applyFont="1" applyBorder="1"/>
    <xf numFmtId="166" fontId="5" fillId="0" borderId="40" xfId="45" applyNumberFormat="1" applyFont="1" applyBorder="1"/>
    <xf numFmtId="0" fontId="43" fillId="0" borderId="40" xfId="0" applyNumberFormat="1" applyFont="1" applyBorder="1" applyAlignment="1">
      <alignment wrapText="1"/>
    </xf>
    <xf numFmtId="166" fontId="4" fillId="0" borderId="33" xfId="45" applyNumberFormat="1" applyFont="1" applyBorder="1"/>
    <xf numFmtId="166" fontId="4" fillId="0" borderId="33" xfId="45" applyNumberFormat="1" applyFont="1" applyBorder="1" applyAlignment="1">
      <alignment horizontal="right" wrapText="1"/>
    </xf>
    <xf numFmtId="166" fontId="5" fillId="0" borderId="33" xfId="45" applyNumberFormat="1" applyFont="1" applyBorder="1" applyAlignment="1">
      <alignment wrapText="1"/>
    </xf>
    <xf numFmtId="0" fontId="5" fillId="25" borderId="33" xfId="52" applyNumberFormat="1" applyFont="1" applyFill="1" applyBorder="1"/>
    <xf numFmtId="2" fontId="48" fillId="25" borderId="33" xfId="0" applyNumberFormat="1" applyFont="1" applyFill="1" applyBorder="1" applyAlignment="1">
      <alignment wrapText="1"/>
    </xf>
    <xf numFmtId="164" fontId="5" fillId="25" borderId="33" xfId="45" applyNumberFormat="1" applyFont="1" applyFill="1" applyBorder="1"/>
    <xf numFmtId="0" fontId="5" fillId="25" borderId="0" xfId="52" applyNumberFormat="1" applyFont="1" applyFill="1"/>
    <xf numFmtId="166" fontId="5" fillId="25" borderId="33" xfId="45" applyNumberFormat="1" applyFont="1" applyFill="1" applyBorder="1"/>
    <xf numFmtId="0" fontId="0" fillId="25" borderId="33" xfId="0" applyFill="1" applyBorder="1" applyAlignment="1" applyProtection="1">
      <alignment horizontal="left"/>
      <protection locked="0"/>
    </xf>
    <xf numFmtId="0" fontId="5" fillId="2" borderId="31" xfId="1" applyFont="1" applyFill="1" applyBorder="1" applyAlignment="1" applyProtection="1">
      <alignment vertical="top" wrapText="1"/>
    </xf>
    <xf numFmtId="0" fontId="5" fillId="2" borderId="40" xfId="1" applyFont="1" applyFill="1" applyBorder="1" applyAlignment="1" applyProtection="1">
      <alignment horizontal="right" vertical="top" wrapText="1"/>
    </xf>
    <xf numFmtId="0" fontId="5" fillId="2" borderId="40" xfId="1" applyFont="1" applyFill="1" applyBorder="1" applyAlignment="1" applyProtection="1">
      <alignment vertical="top" wrapText="1"/>
    </xf>
    <xf numFmtId="165" fontId="5" fillId="2" borderId="40" xfId="2" applyNumberFormat="1" applyFont="1" applyFill="1" applyBorder="1" applyProtection="1">
      <protection locked="0"/>
    </xf>
    <xf numFmtId="166" fontId="5" fillId="2" borderId="40" xfId="45" applyNumberFormat="1" applyFont="1" applyFill="1" applyBorder="1" applyProtection="1">
      <protection locked="0"/>
    </xf>
    <xf numFmtId="0" fontId="5" fillId="0" borderId="41" xfId="52" applyNumberFormat="1" applyFont="1" applyBorder="1"/>
    <xf numFmtId="0" fontId="0" fillId="0" borderId="41" xfId="0" applyNumberFormat="1" applyFont="1" applyBorder="1"/>
    <xf numFmtId="166" fontId="5" fillId="0" borderId="41" xfId="45" applyNumberFormat="1" applyFont="1" applyBorder="1"/>
    <xf numFmtId="0" fontId="49" fillId="0" borderId="41" xfId="0" applyNumberFormat="1" applyFont="1" applyBorder="1" applyAlignment="1">
      <alignment wrapText="1"/>
    </xf>
    <xf numFmtId="0" fontId="50" fillId="0" borderId="9" xfId="0" applyFont="1" applyBorder="1" applyAlignment="1">
      <alignment wrapText="1"/>
    </xf>
    <xf numFmtId="0" fontId="50" fillId="28" borderId="9" xfId="0" applyFont="1" applyFill="1" applyBorder="1" applyAlignment="1">
      <alignment wrapText="1"/>
    </xf>
    <xf numFmtId="0" fontId="50" fillId="0" borderId="9" xfId="0" applyFont="1" applyBorder="1"/>
    <xf numFmtId="0" fontId="50" fillId="0" borderId="7" xfId="0" applyFont="1" applyBorder="1" applyAlignment="1">
      <alignment wrapText="1"/>
    </xf>
    <xf numFmtId="0" fontId="50" fillId="0" borderId="25" xfId="0" applyFont="1" applyBorder="1" applyAlignment="1">
      <alignment wrapText="1"/>
    </xf>
    <xf numFmtId="0" fontId="0" fillId="0" borderId="42" xfId="0" applyBorder="1"/>
    <xf numFmtId="0" fontId="50" fillId="0" borderId="41" xfId="0" applyFont="1" applyFill="1" applyBorder="1" applyAlignment="1">
      <alignmen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0" fontId="4" fillId="2" borderId="4" xfId="1" applyFont="1" applyFill="1" applyBorder="1" applyAlignment="1" applyProtection="1">
      <alignment horizontal="center" vertical="top"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4" fillId="2" borderId="4" xfId="45"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2" fontId="4" fillId="3"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2" fontId="4" fillId="2" borderId="11"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0" fontId="4" fillId="0" borderId="11" xfId="52" applyNumberFormat="1" applyFont="1" applyBorder="1" applyAlignment="1">
      <alignment horizontal="center" wrapText="1"/>
    </xf>
    <xf numFmtId="0" fontId="4" fillId="0" borderId="13" xfId="52" applyNumberFormat="1" applyFont="1" applyBorder="1" applyAlignment="1">
      <alignment horizontal="center" wrapText="1"/>
    </xf>
    <xf numFmtId="0" fontId="4" fillId="0" borderId="29" xfId="52" applyNumberFormat="1" applyFont="1" applyBorder="1" applyAlignment="1">
      <alignment horizontal="center" wrapText="1"/>
    </xf>
    <xf numFmtId="0" fontId="4" fillId="0" borderId="30" xfId="52" applyNumberFormat="1" applyFont="1" applyBorder="1" applyAlignment="1">
      <alignment horizontal="center" wrapText="1"/>
    </xf>
    <xf numFmtId="0" fontId="4" fillId="0" borderId="0" xfId="52" applyNumberFormat="1" applyFont="1" applyAlignment="1">
      <alignment horizontal="left" wrapText="1"/>
    </xf>
    <xf numFmtId="0" fontId="4" fillId="0" borderId="24" xfId="52" applyNumberFormat="1" applyFont="1" applyBorder="1" applyAlignment="1">
      <alignment horizontal="center" wrapText="1"/>
    </xf>
    <xf numFmtId="0" fontId="4" fillId="25" borderId="29" xfId="52" applyNumberFormat="1" applyFont="1" applyFill="1" applyBorder="1" applyAlignment="1">
      <alignment horizontal="left" wrapText="1"/>
    </xf>
    <xf numFmtId="0" fontId="4" fillId="25" borderId="24" xfId="52" applyNumberFormat="1" applyFont="1" applyFill="1" applyBorder="1" applyAlignment="1">
      <alignment horizontal="left" wrapText="1"/>
    </xf>
    <xf numFmtId="0" fontId="4" fillId="25" borderId="30" xfId="52" applyNumberFormat="1" applyFont="1" applyFill="1" applyBorder="1" applyAlignment="1">
      <alignment horizontal="left" wrapText="1"/>
    </xf>
    <xf numFmtId="0" fontId="4" fillId="0" borderId="29" xfId="52" applyNumberFormat="1" applyFont="1" applyBorder="1" applyAlignment="1">
      <alignment horizontal="left" wrapText="1"/>
    </xf>
    <xf numFmtId="0" fontId="4" fillId="0" borderId="24" xfId="52" applyNumberFormat="1" applyFont="1" applyBorder="1" applyAlignment="1">
      <alignment horizontal="left" wrapText="1"/>
    </xf>
    <xf numFmtId="0" fontId="4" fillId="0" borderId="30" xfId="52" applyNumberFormat="1" applyFont="1" applyBorder="1" applyAlignment="1">
      <alignment horizontal="left" wrapText="1"/>
    </xf>
    <xf numFmtId="0" fontId="4" fillId="0" borderId="12" xfId="52" applyNumberFormat="1" applyFont="1" applyBorder="1" applyAlignment="1">
      <alignment horizontal="center" wrapText="1"/>
    </xf>
    <xf numFmtId="0" fontId="3" fillId="2" borderId="4"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2" fontId="3" fillId="2" borderId="4" xfId="1" applyNumberFormat="1" applyFont="1" applyFill="1" applyBorder="1" applyAlignment="1" applyProtection="1">
      <alignment horizontal="center" vertical="center" wrapText="1"/>
    </xf>
    <xf numFmtId="2" fontId="3" fillId="2" borderId="11" xfId="1" applyNumberFormat="1" applyFont="1" applyFill="1" applyBorder="1" applyAlignment="1" applyProtection="1">
      <alignment horizontal="center" vertical="center" wrapText="1"/>
    </xf>
    <xf numFmtId="2" fontId="3" fillId="2" borderId="13" xfId="1" applyNumberFormat="1" applyFont="1" applyFill="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44" fillId="0" borderId="11" xfId="0" applyFont="1" applyBorder="1" applyAlignment="1">
      <alignment horizontal="center" vertical="top" wrapText="1"/>
    </xf>
    <xf numFmtId="0" fontId="44" fillId="0" borderId="12" xfId="0" applyFont="1" applyBorder="1" applyAlignment="1">
      <alignment horizontal="center" vertical="top" wrapText="1"/>
    </xf>
    <xf numFmtId="0" fontId="44" fillId="0" borderId="13" xfId="0" applyFont="1" applyBorder="1" applyAlignment="1">
      <alignment horizontal="center" vertical="top" wrapText="1"/>
    </xf>
    <xf numFmtId="0" fontId="25" fillId="0" borderId="0" xfId="0" applyFont="1" applyAlignment="1">
      <alignment horizontal="left"/>
    </xf>
    <xf numFmtId="0" fontId="44" fillId="0" borderId="29" xfId="0" applyFont="1" applyBorder="1" applyAlignment="1">
      <alignment horizontal="center" vertical="top" wrapText="1"/>
    </xf>
    <xf numFmtId="0" fontId="44" fillId="0" borderId="24" xfId="0" applyFont="1" applyBorder="1" applyAlignment="1">
      <alignment horizontal="center" vertical="top" wrapText="1"/>
    </xf>
    <xf numFmtId="0" fontId="44" fillId="0" borderId="30" xfId="0" applyFont="1" applyBorder="1" applyAlignment="1">
      <alignment horizontal="center"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3">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rmal 6" xfId="52"/>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348" t="s">
        <v>108</v>
      </c>
      <c r="B1" s="349"/>
      <c r="C1" s="349"/>
      <c r="D1" s="349"/>
      <c r="E1" s="350"/>
    </row>
    <row r="2" spans="1:11" x14ac:dyDescent="0.25">
      <c r="A2" s="351" t="s">
        <v>238</v>
      </c>
      <c r="B2" s="352"/>
      <c r="C2" s="352"/>
      <c r="D2" s="352"/>
      <c r="E2" s="353"/>
    </row>
    <row r="3" spans="1:11" ht="30" x14ac:dyDescent="0.25">
      <c r="A3" s="209" t="s">
        <v>239</v>
      </c>
      <c r="B3" s="209" t="s">
        <v>240</v>
      </c>
      <c r="C3" s="209" t="s">
        <v>241</v>
      </c>
      <c r="D3" s="209" t="s">
        <v>242</v>
      </c>
      <c r="E3" s="209" t="s">
        <v>243</v>
      </c>
    </row>
    <row r="4" spans="1:11" x14ac:dyDescent="0.25">
      <c r="A4" s="210" t="s">
        <v>15</v>
      </c>
      <c r="B4" s="210" t="s">
        <v>244</v>
      </c>
      <c r="C4" s="210" t="s">
        <v>245</v>
      </c>
      <c r="D4" s="211">
        <v>7757367</v>
      </c>
      <c r="E4" s="211">
        <v>2.9247999999999998</v>
      </c>
      <c r="G4" s="212" t="s">
        <v>338</v>
      </c>
      <c r="H4" s="212" t="s">
        <v>339</v>
      </c>
      <c r="I4" s="212" t="s">
        <v>340</v>
      </c>
      <c r="J4" s="213">
        <v>60000</v>
      </c>
    </row>
    <row r="5" spans="1:11" x14ac:dyDescent="0.25">
      <c r="A5" s="210" t="s">
        <v>15</v>
      </c>
      <c r="B5" s="210" t="s">
        <v>246</v>
      </c>
      <c r="C5" s="210" t="s">
        <v>247</v>
      </c>
      <c r="D5" s="211">
        <v>5442316</v>
      </c>
      <c r="E5" s="211">
        <v>2.052</v>
      </c>
      <c r="G5" s="212" t="s">
        <v>338</v>
      </c>
      <c r="H5" s="212" t="s">
        <v>341</v>
      </c>
      <c r="I5" s="212" t="s">
        <v>342</v>
      </c>
      <c r="J5" s="213">
        <v>47642</v>
      </c>
    </row>
    <row r="6" spans="1:11" x14ac:dyDescent="0.25">
      <c r="A6" s="210" t="s">
        <v>15</v>
      </c>
      <c r="B6" s="210" t="s">
        <v>248</v>
      </c>
      <c r="C6" s="212" t="s">
        <v>249</v>
      </c>
      <c r="D6" s="211">
        <v>917000</v>
      </c>
      <c r="E6" s="211">
        <v>0.34570000000000001</v>
      </c>
      <c r="G6" s="212" t="s">
        <v>338</v>
      </c>
      <c r="H6" s="212" t="s">
        <v>343</v>
      </c>
      <c r="I6" s="212" t="s">
        <v>344</v>
      </c>
      <c r="J6" s="213">
        <v>40249</v>
      </c>
    </row>
    <row r="7" spans="1:11" x14ac:dyDescent="0.25">
      <c r="A7" s="210" t="s">
        <v>15</v>
      </c>
      <c r="B7" s="210" t="s">
        <v>250</v>
      </c>
      <c r="C7" s="210" t="s">
        <v>251</v>
      </c>
      <c r="D7" s="211">
        <v>615000</v>
      </c>
      <c r="E7" s="211">
        <v>0.2319</v>
      </c>
      <c r="G7" s="212" t="s">
        <v>338</v>
      </c>
      <c r="H7" s="215" t="s">
        <v>345</v>
      </c>
      <c r="I7" s="215" t="s">
        <v>346</v>
      </c>
      <c r="J7" s="216">
        <v>35000</v>
      </c>
      <c r="K7" s="216">
        <v>35000</v>
      </c>
    </row>
    <row r="8" spans="1:11" x14ac:dyDescent="0.25">
      <c r="A8" s="212" t="s">
        <v>15</v>
      </c>
      <c r="B8" s="212" t="s">
        <v>252</v>
      </c>
      <c r="C8" s="212" t="s">
        <v>253</v>
      </c>
      <c r="D8" s="213">
        <v>500000</v>
      </c>
      <c r="E8" s="213">
        <v>0.1885</v>
      </c>
      <c r="G8" s="212" t="s">
        <v>338</v>
      </c>
      <c r="H8" s="212" t="s">
        <v>347</v>
      </c>
      <c r="I8" s="212" t="s">
        <v>348</v>
      </c>
      <c r="J8" s="213">
        <v>27591</v>
      </c>
    </row>
    <row r="9" spans="1:11" ht="30" x14ac:dyDescent="0.25">
      <c r="A9" s="212" t="s">
        <v>15</v>
      </c>
      <c r="B9" s="212" t="s">
        <v>254</v>
      </c>
      <c r="C9" s="212" t="s">
        <v>255</v>
      </c>
      <c r="D9" s="213">
        <v>484000</v>
      </c>
      <c r="E9" s="213">
        <v>0.1825</v>
      </c>
      <c r="G9" s="212" t="s">
        <v>338</v>
      </c>
      <c r="H9" s="212" t="s">
        <v>349</v>
      </c>
      <c r="I9" s="212" t="s">
        <v>350</v>
      </c>
      <c r="J9" s="213">
        <v>26000</v>
      </c>
    </row>
    <row r="10" spans="1:11" x14ac:dyDescent="0.25">
      <c r="A10" s="212" t="s">
        <v>15</v>
      </c>
      <c r="B10" s="212" t="s">
        <v>256</v>
      </c>
      <c r="C10" s="212" t="s">
        <v>257</v>
      </c>
      <c r="D10" s="213">
        <v>345786</v>
      </c>
      <c r="E10" s="213">
        <v>0.13039999999999999</v>
      </c>
      <c r="G10" s="212" t="s">
        <v>338</v>
      </c>
      <c r="H10" s="212" t="s">
        <v>351</v>
      </c>
      <c r="I10" s="212" t="s">
        <v>352</v>
      </c>
      <c r="J10" s="213">
        <v>25090</v>
      </c>
    </row>
    <row r="11" spans="1:11" x14ac:dyDescent="0.25">
      <c r="A11" s="212" t="s">
        <v>15</v>
      </c>
      <c r="B11" s="212" t="s">
        <v>258</v>
      </c>
      <c r="C11" s="212" t="s">
        <v>259</v>
      </c>
      <c r="D11" s="213">
        <v>295093</v>
      </c>
      <c r="E11" s="213">
        <v>0.1113</v>
      </c>
      <c r="G11" s="212" t="s">
        <v>338</v>
      </c>
      <c r="H11" s="212" t="s">
        <v>353</v>
      </c>
      <c r="I11" s="212" t="s">
        <v>354</v>
      </c>
      <c r="J11" s="213">
        <v>24828</v>
      </c>
    </row>
    <row r="12" spans="1:11" ht="30" x14ac:dyDescent="0.25">
      <c r="A12" s="212" t="s">
        <v>15</v>
      </c>
      <c r="B12" s="212" t="s">
        <v>260</v>
      </c>
      <c r="C12" s="212" t="s">
        <v>261</v>
      </c>
      <c r="D12" s="213">
        <v>240766</v>
      </c>
      <c r="E12" s="213">
        <v>9.0800000000000006E-2</v>
      </c>
      <c r="G12" s="212" t="s">
        <v>338</v>
      </c>
      <c r="H12" s="212" t="s">
        <v>355</v>
      </c>
      <c r="I12" s="212" t="s">
        <v>356</v>
      </c>
      <c r="J12" s="213">
        <v>24620</v>
      </c>
    </row>
    <row r="13" spans="1:11" x14ac:dyDescent="0.25">
      <c r="A13" s="212" t="s">
        <v>15</v>
      </c>
      <c r="B13" s="212" t="s">
        <v>262</v>
      </c>
      <c r="C13" s="212" t="s">
        <v>263</v>
      </c>
      <c r="D13" s="213">
        <v>218500</v>
      </c>
      <c r="E13" s="213">
        <v>8.2400000000000001E-2</v>
      </c>
      <c r="G13" s="212" t="s">
        <v>338</v>
      </c>
      <c r="H13" s="212" t="s">
        <v>357</v>
      </c>
      <c r="I13" s="212" t="s">
        <v>358</v>
      </c>
      <c r="J13" s="213">
        <v>21643</v>
      </c>
    </row>
    <row r="14" spans="1:11" x14ac:dyDescent="0.25">
      <c r="A14" s="212" t="s">
        <v>15</v>
      </c>
      <c r="B14" s="212" t="s">
        <v>264</v>
      </c>
      <c r="C14" s="212" t="s">
        <v>265</v>
      </c>
      <c r="D14" s="213">
        <v>160653</v>
      </c>
      <c r="E14" s="213">
        <v>6.0600000000000001E-2</v>
      </c>
      <c r="G14" s="212" t="s">
        <v>338</v>
      </c>
      <c r="H14" s="212" t="s">
        <v>359</v>
      </c>
      <c r="I14" s="212" t="s">
        <v>360</v>
      </c>
      <c r="J14" s="213">
        <v>20264</v>
      </c>
    </row>
    <row r="15" spans="1:11" x14ac:dyDescent="0.25">
      <c r="A15" s="212" t="s">
        <v>15</v>
      </c>
      <c r="B15" s="212" t="s">
        <v>266</v>
      </c>
      <c r="C15" s="212" t="s">
        <v>267</v>
      </c>
      <c r="D15" s="213">
        <v>132500</v>
      </c>
      <c r="E15" s="213">
        <v>0.05</v>
      </c>
      <c r="G15" s="212" t="s">
        <v>338</v>
      </c>
      <c r="H15" s="212" t="s">
        <v>361</v>
      </c>
      <c r="I15" s="212" t="s">
        <v>362</v>
      </c>
      <c r="J15" s="213">
        <v>20127</v>
      </c>
    </row>
    <row r="16" spans="1:11" ht="30" x14ac:dyDescent="0.25">
      <c r="A16" s="212" t="s">
        <v>15</v>
      </c>
      <c r="B16" s="212" t="s">
        <v>268</v>
      </c>
      <c r="C16" s="212" t="s">
        <v>269</v>
      </c>
      <c r="D16" s="213">
        <v>127441</v>
      </c>
      <c r="E16" s="213">
        <v>4.8000000000000001E-2</v>
      </c>
      <c r="G16" s="212" t="s">
        <v>338</v>
      </c>
      <c r="H16" s="212" t="s">
        <v>363</v>
      </c>
      <c r="I16" s="212" t="s">
        <v>364</v>
      </c>
      <c r="J16" s="213">
        <v>16500</v>
      </c>
    </row>
    <row r="17" spans="1:10" x14ac:dyDescent="0.25">
      <c r="A17" s="212" t="s">
        <v>15</v>
      </c>
      <c r="B17" s="212" t="s">
        <v>270</v>
      </c>
      <c r="C17" s="212" t="s">
        <v>271</v>
      </c>
      <c r="D17" s="213">
        <v>109230</v>
      </c>
      <c r="E17" s="213">
        <v>4.1200000000000001E-2</v>
      </c>
      <c r="G17" s="212" t="s">
        <v>338</v>
      </c>
      <c r="H17" s="212" t="s">
        <v>365</v>
      </c>
      <c r="I17" s="212" t="s">
        <v>366</v>
      </c>
      <c r="J17" s="213">
        <v>16160</v>
      </c>
    </row>
    <row r="18" spans="1:10" x14ac:dyDescent="0.25">
      <c r="A18" s="212" t="s">
        <v>15</v>
      </c>
      <c r="B18" s="212" t="s">
        <v>272</v>
      </c>
      <c r="C18" s="212" t="s">
        <v>273</v>
      </c>
      <c r="D18" s="213">
        <v>102158</v>
      </c>
      <c r="E18" s="213">
        <v>3.85E-2</v>
      </c>
      <c r="G18" s="212" t="s">
        <v>338</v>
      </c>
      <c r="H18" s="212" t="s">
        <v>367</v>
      </c>
      <c r="I18" s="212" t="s">
        <v>368</v>
      </c>
      <c r="J18" s="213">
        <v>15265</v>
      </c>
    </row>
    <row r="19" spans="1:10" ht="30" x14ac:dyDescent="0.25">
      <c r="A19" s="212" t="s">
        <v>15</v>
      </c>
      <c r="B19" s="212" t="s">
        <v>274</v>
      </c>
      <c r="C19" s="212" t="s">
        <v>275</v>
      </c>
      <c r="D19" s="213">
        <v>102158</v>
      </c>
      <c r="E19" s="213">
        <v>3.85E-2</v>
      </c>
      <c r="G19" s="212" t="s">
        <v>338</v>
      </c>
      <c r="H19" s="212" t="s">
        <v>369</v>
      </c>
      <c r="I19" s="212" t="s">
        <v>305</v>
      </c>
      <c r="J19" s="213">
        <v>14700</v>
      </c>
    </row>
    <row r="20" spans="1:10" ht="30" x14ac:dyDescent="0.25">
      <c r="A20" s="212" t="s">
        <v>15</v>
      </c>
      <c r="B20" s="212" t="s">
        <v>276</v>
      </c>
      <c r="C20" s="212" t="s">
        <v>277</v>
      </c>
      <c r="D20" s="213">
        <v>89066</v>
      </c>
      <c r="E20" s="213">
        <v>3.3599999999999998E-2</v>
      </c>
      <c r="G20" s="212" t="s">
        <v>338</v>
      </c>
      <c r="H20" s="212" t="s">
        <v>370</v>
      </c>
      <c r="I20" s="212" t="s">
        <v>371</v>
      </c>
      <c r="J20" s="213">
        <v>13500</v>
      </c>
    </row>
    <row r="21" spans="1:10" ht="30" x14ac:dyDescent="0.25">
      <c r="A21" s="212" t="s">
        <v>15</v>
      </c>
      <c r="B21" s="212" t="s">
        <v>278</v>
      </c>
      <c r="C21" s="212" t="s">
        <v>279</v>
      </c>
      <c r="D21" s="213">
        <v>87495</v>
      </c>
      <c r="E21" s="213">
        <v>3.3000000000000002E-2</v>
      </c>
      <c r="G21" s="212" t="s">
        <v>338</v>
      </c>
      <c r="H21" s="212" t="s">
        <v>372</v>
      </c>
      <c r="I21" s="212" t="s">
        <v>373</v>
      </c>
      <c r="J21" s="213">
        <v>13500</v>
      </c>
    </row>
    <row r="22" spans="1:10" ht="30" x14ac:dyDescent="0.25">
      <c r="A22" s="212" t="s">
        <v>15</v>
      </c>
      <c r="B22" s="212" t="s">
        <v>280</v>
      </c>
      <c r="C22" s="212" t="s">
        <v>281</v>
      </c>
      <c r="D22" s="213">
        <v>87171</v>
      </c>
      <c r="E22" s="213">
        <v>3.2899999999999999E-2</v>
      </c>
      <c r="G22" s="212" t="s">
        <v>338</v>
      </c>
      <c r="H22" s="212" t="s">
        <v>374</v>
      </c>
      <c r="I22" s="212" t="s">
        <v>375</v>
      </c>
      <c r="J22" s="213">
        <v>12976</v>
      </c>
    </row>
    <row r="23" spans="1:10" ht="30" x14ac:dyDescent="0.25">
      <c r="A23" s="212" t="s">
        <v>15</v>
      </c>
      <c r="B23" s="212" t="s">
        <v>282</v>
      </c>
      <c r="C23" s="212" t="s">
        <v>283</v>
      </c>
      <c r="D23" s="213">
        <v>85732</v>
      </c>
      <c r="E23" s="213">
        <v>3.2300000000000002E-2</v>
      </c>
      <c r="G23" s="212" t="s">
        <v>338</v>
      </c>
      <c r="H23" s="212" t="s">
        <v>376</v>
      </c>
      <c r="I23" s="212" t="s">
        <v>377</v>
      </c>
      <c r="J23" s="213">
        <v>12638</v>
      </c>
    </row>
    <row r="24" spans="1:10" x14ac:dyDescent="0.25">
      <c r="A24" s="212" t="s">
        <v>15</v>
      </c>
      <c r="B24" s="212" t="s">
        <v>284</v>
      </c>
      <c r="C24" s="212" t="s">
        <v>285</v>
      </c>
      <c r="D24" s="213">
        <v>79500</v>
      </c>
      <c r="E24" s="213">
        <v>0.03</v>
      </c>
      <c r="G24" s="212" t="s">
        <v>338</v>
      </c>
      <c r="H24" s="212" t="s">
        <v>378</v>
      </c>
      <c r="I24" s="212" t="s">
        <v>379</v>
      </c>
      <c r="J24" s="213">
        <v>12519</v>
      </c>
    </row>
    <row r="25" spans="1:10" ht="30" x14ac:dyDescent="0.25">
      <c r="A25" s="212" t="s">
        <v>15</v>
      </c>
      <c r="B25" s="212" t="s">
        <v>286</v>
      </c>
      <c r="C25" s="212" t="s">
        <v>287</v>
      </c>
      <c r="D25" s="213">
        <v>75440</v>
      </c>
      <c r="E25" s="213">
        <v>2.8400000000000002E-2</v>
      </c>
      <c r="G25" s="212" t="s">
        <v>338</v>
      </c>
      <c r="H25" s="212" t="s">
        <v>380</v>
      </c>
      <c r="I25" s="212" t="s">
        <v>381</v>
      </c>
      <c r="J25" s="213">
        <v>12291</v>
      </c>
    </row>
    <row r="26" spans="1:10" x14ac:dyDescent="0.25">
      <c r="A26" s="212" t="s">
        <v>15</v>
      </c>
      <c r="B26" s="212" t="s">
        <v>288</v>
      </c>
      <c r="C26" s="212" t="s">
        <v>289</v>
      </c>
      <c r="D26" s="213">
        <v>72000</v>
      </c>
      <c r="E26" s="213">
        <v>2.7099999999999999E-2</v>
      </c>
      <c r="G26" s="212" t="s">
        <v>338</v>
      </c>
      <c r="H26" s="212" t="s">
        <v>382</v>
      </c>
      <c r="I26" s="212" t="s">
        <v>383</v>
      </c>
      <c r="J26" s="213">
        <v>11197</v>
      </c>
    </row>
    <row r="27" spans="1:10" ht="45" x14ac:dyDescent="0.25">
      <c r="A27" s="212" t="s">
        <v>15</v>
      </c>
      <c r="B27" s="212" t="s">
        <v>290</v>
      </c>
      <c r="C27" s="212" t="s">
        <v>291</v>
      </c>
      <c r="D27" s="213">
        <v>58633</v>
      </c>
      <c r="E27" s="213">
        <v>2.2100000000000002E-2</v>
      </c>
      <c r="G27" s="212" t="s">
        <v>338</v>
      </c>
      <c r="H27" s="212" t="s">
        <v>384</v>
      </c>
      <c r="I27" s="212" t="s">
        <v>385</v>
      </c>
      <c r="J27" s="213">
        <v>10723</v>
      </c>
    </row>
    <row r="28" spans="1:10" ht="30" x14ac:dyDescent="0.25">
      <c r="A28" s="212" t="s">
        <v>15</v>
      </c>
      <c r="B28" s="212" t="s">
        <v>292</v>
      </c>
      <c r="C28" s="212" t="s">
        <v>293</v>
      </c>
      <c r="D28" s="213">
        <v>54725</v>
      </c>
      <c r="E28" s="213">
        <v>2.06E-2</v>
      </c>
      <c r="G28" s="212" t="s">
        <v>338</v>
      </c>
      <c r="H28" s="212" t="s">
        <v>386</v>
      </c>
      <c r="I28" s="212" t="s">
        <v>387</v>
      </c>
      <c r="J28" s="213">
        <v>10500</v>
      </c>
    </row>
    <row r="29" spans="1:10" x14ac:dyDescent="0.25">
      <c r="A29" s="212" t="s">
        <v>15</v>
      </c>
      <c r="B29" s="212" t="s">
        <v>294</v>
      </c>
      <c r="C29" s="212" t="s">
        <v>295</v>
      </c>
      <c r="D29" s="213">
        <v>51000</v>
      </c>
      <c r="E29" s="213">
        <v>1.9199999999999998E-2</v>
      </c>
      <c r="G29" s="212" t="s">
        <v>338</v>
      </c>
      <c r="H29" s="212" t="s">
        <v>388</v>
      </c>
      <c r="I29" s="212" t="s">
        <v>389</v>
      </c>
      <c r="J29" s="213">
        <v>10267</v>
      </c>
    </row>
    <row r="30" spans="1:10" x14ac:dyDescent="0.25">
      <c r="A30" s="212" t="s">
        <v>15</v>
      </c>
      <c r="B30" s="212" t="s">
        <v>296</v>
      </c>
      <c r="C30" s="212" t="s">
        <v>297</v>
      </c>
      <c r="D30" s="213">
        <v>45281</v>
      </c>
      <c r="E30" s="213">
        <v>1.7100000000000001E-2</v>
      </c>
      <c r="G30" s="212" t="s">
        <v>338</v>
      </c>
      <c r="H30" s="212" t="s">
        <v>390</v>
      </c>
      <c r="I30" s="212" t="s">
        <v>391</v>
      </c>
      <c r="J30" s="213">
        <v>10135</v>
      </c>
    </row>
    <row r="31" spans="1:10" x14ac:dyDescent="0.25">
      <c r="A31" s="212" t="s">
        <v>15</v>
      </c>
      <c r="B31" s="212" t="s">
        <v>298</v>
      </c>
      <c r="C31" s="212" t="s">
        <v>299</v>
      </c>
      <c r="D31" s="213">
        <v>44400</v>
      </c>
      <c r="E31" s="213">
        <v>1.67E-2</v>
      </c>
      <c r="G31" s="212" t="s">
        <v>338</v>
      </c>
      <c r="H31" s="212" t="s">
        <v>392</v>
      </c>
      <c r="I31" s="212" t="s">
        <v>393</v>
      </c>
      <c r="J31" s="213">
        <v>9677</v>
      </c>
    </row>
    <row r="32" spans="1:10" x14ac:dyDescent="0.25">
      <c r="A32" s="212" t="s">
        <v>15</v>
      </c>
      <c r="B32" s="212" t="s">
        <v>300</v>
      </c>
      <c r="C32" s="212" t="s">
        <v>301</v>
      </c>
      <c r="D32" s="213">
        <v>44001</v>
      </c>
      <c r="E32" s="213">
        <v>1.66E-2</v>
      </c>
      <c r="G32" s="212" t="s">
        <v>338</v>
      </c>
      <c r="H32" s="212" t="s">
        <v>394</v>
      </c>
      <c r="I32" s="212" t="s">
        <v>395</v>
      </c>
      <c r="J32" s="213">
        <v>9358</v>
      </c>
    </row>
    <row r="33" spans="1:10" x14ac:dyDescent="0.25">
      <c r="A33" s="212" t="s">
        <v>15</v>
      </c>
      <c r="B33" s="212" t="s">
        <v>302</v>
      </c>
      <c r="C33" s="212" t="s">
        <v>303</v>
      </c>
      <c r="D33" s="213">
        <v>43000</v>
      </c>
      <c r="E33" s="213">
        <v>1.6199999999999999E-2</v>
      </c>
      <c r="G33" s="212" t="s">
        <v>338</v>
      </c>
      <c r="H33" s="212" t="s">
        <v>396</v>
      </c>
      <c r="I33" s="212" t="s">
        <v>397</v>
      </c>
      <c r="J33" s="213">
        <v>9237</v>
      </c>
    </row>
    <row r="34" spans="1:10" x14ac:dyDescent="0.25">
      <c r="A34" s="212" t="s">
        <v>15</v>
      </c>
      <c r="B34" s="212" t="s">
        <v>304</v>
      </c>
      <c r="C34" s="212" t="s">
        <v>305</v>
      </c>
      <c r="D34" s="213">
        <v>41656</v>
      </c>
      <c r="E34" s="213">
        <v>1.5699999999999999E-2</v>
      </c>
      <c r="G34" s="212" t="s">
        <v>338</v>
      </c>
      <c r="H34" s="212" t="s">
        <v>398</v>
      </c>
      <c r="I34" s="212" t="s">
        <v>399</v>
      </c>
      <c r="J34" s="213">
        <v>8711</v>
      </c>
    </row>
    <row r="35" spans="1:10" x14ac:dyDescent="0.25">
      <c r="A35" s="212" t="s">
        <v>15</v>
      </c>
      <c r="B35" s="212" t="s">
        <v>306</v>
      </c>
      <c r="C35" s="212" t="s">
        <v>307</v>
      </c>
      <c r="D35" s="213">
        <v>41000</v>
      </c>
      <c r="E35" s="213">
        <v>1.55E-2</v>
      </c>
      <c r="G35" s="212" t="s">
        <v>338</v>
      </c>
      <c r="H35" s="212" t="s">
        <v>400</v>
      </c>
      <c r="I35" s="212" t="s">
        <v>401</v>
      </c>
      <c r="J35" s="213">
        <v>8435</v>
      </c>
    </row>
    <row r="36" spans="1:10" x14ac:dyDescent="0.25">
      <c r="A36" s="212" t="s">
        <v>15</v>
      </c>
      <c r="B36" s="212" t="s">
        <v>308</v>
      </c>
      <c r="C36" s="212" t="s">
        <v>309</v>
      </c>
      <c r="D36" s="213">
        <v>40615</v>
      </c>
      <c r="E36" s="213">
        <v>1.5299999999999999E-2</v>
      </c>
      <c r="G36" s="212" t="s">
        <v>338</v>
      </c>
      <c r="H36" s="212" t="s">
        <v>402</v>
      </c>
      <c r="I36" s="212" t="s">
        <v>403</v>
      </c>
      <c r="J36" s="213">
        <v>7900</v>
      </c>
    </row>
    <row r="37" spans="1:10" s="157" customFormat="1" x14ac:dyDescent="0.25">
      <c r="A37" s="212"/>
      <c r="B37" s="212"/>
      <c r="C37" s="212"/>
      <c r="D37" s="219">
        <f>SUM(D4:D36)</f>
        <v>18590683</v>
      </c>
      <c r="E37" s="213"/>
      <c r="G37" s="212" t="s">
        <v>338</v>
      </c>
      <c r="H37" s="212" t="s">
        <v>404</v>
      </c>
      <c r="I37" s="212" t="s">
        <v>405</v>
      </c>
      <c r="J37" s="213">
        <v>7443</v>
      </c>
    </row>
    <row r="38" spans="1:10" ht="30" x14ac:dyDescent="0.25">
      <c r="A38" s="212" t="s">
        <v>15</v>
      </c>
      <c r="B38" s="212" t="s">
        <v>310</v>
      </c>
      <c r="C38" s="212" t="s">
        <v>311</v>
      </c>
      <c r="D38" s="213">
        <v>38737</v>
      </c>
      <c r="E38" s="213">
        <v>1.46E-2</v>
      </c>
      <c r="G38" s="212" t="s">
        <v>338</v>
      </c>
      <c r="H38" s="212" t="s">
        <v>406</v>
      </c>
      <c r="I38" s="212" t="s">
        <v>407</v>
      </c>
      <c r="J38" s="213">
        <v>7300</v>
      </c>
    </row>
    <row r="39" spans="1:10" s="157" customFormat="1" x14ac:dyDescent="0.25">
      <c r="A39" s="212"/>
      <c r="B39" s="212"/>
      <c r="C39" s="212"/>
      <c r="D39" s="213"/>
      <c r="E39" s="213"/>
      <c r="G39" s="212" t="s">
        <v>338</v>
      </c>
      <c r="H39" s="212" t="s">
        <v>408</v>
      </c>
      <c r="I39" s="212" t="s">
        <v>409</v>
      </c>
      <c r="J39" s="213">
        <v>7200</v>
      </c>
    </row>
    <row r="40" spans="1:10" ht="30" x14ac:dyDescent="0.25">
      <c r="A40" s="212" t="s">
        <v>15</v>
      </c>
      <c r="B40" s="212" t="s">
        <v>312</v>
      </c>
      <c r="C40" s="212" t="s">
        <v>313</v>
      </c>
      <c r="D40" s="213">
        <v>38286</v>
      </c>
      <c r="E40" s="213">
        <v>1.44E-2</v>
      </c>
      <c r="G40" s="212" t="s">
        <v>338</v>
      </c>
      <c r="H40" s="212" t="s">
        <v>410</v>
      </c>
      <c r="I40" s="212" t="s">
        <v>411</v>
      </c>
      <c r="J40" s="213">
        <v>7003</v>
      </c>
    </row>
    <row r="41" spans="1:10" x14ac:dyDescent="0.25">
      <c r="A41" s="212" t="s">
        <v>15</v>
      </c>
      <c r="B41" s="212" t="s">
        <v>314</v>
      </c>
      <c r="C41" s="212" t="s">
        <v>315</v>
      </c>
      <c r="D41" s="213">
        <v>37200</v>
      </c>
      <c r="E41" s="213">
        <v>1.4E-2</v>
      </c>
      <c r="G41" s="212" t="s">
        <v>338</v>
      </c>
      <c r="H41" s="212" t="s">
        <v>412</v>
      </c>
      <c r="I41" s="212" t="s">
        <v>413</v>
      </c>
      <c r="J41" s="213">
        <v>7000</v>
      </c>
    </row>
    <row r="42" spans="1:10" ht="30" x14ac:dyDescent="0.25">
      <c r="A42" s="212" t="s">
        <v>15</v>
      </c>
      <c r="B42" s="212" t="s">
        <v>316</v>
      </c>
      <c r="C42" s="212" t="s">
        <v>317</v>
      </c>
      <c r="D42" s="213">
        <v>36954</v>
      </c>
      <c r="E42" s="213">
        <v>1.3899999999999999E-2</v>
      </c>
      <c r="G42" s="212" t="s">
        <v>338</v>
      </c>
      <c r="H42" s="212" t="s">
        <v>414</v>
      </c>
      <c r="I42" s="212" t="s">
        <v>415</v>
      </c>
      <c r="J42" s="213">
        <v>6945</v>
      </c>
    </row>
    <row r="43" spans="1:10" x14ac:dyDescent="0.25">
      <c r="A43" s="212" t="s">
        <v>15</v>
      </c>
      <c r="B43" s="212" t="s">
        <v>318</v>
      </c>
      <c r="C43" s="212" t="s">
        <v>319</v>
      </c>
      <c r="D43" s="213">
        <v>36511</v>
      </c>
      <c r="E43" s="213">
        <v>1.38E-2</v>
      </c>
      <c r="G43" s="212" t="s">
        <v>338</v>
      </c>
      <c r="H43" s="212" t="s">
        <v>416</v>
      </c>
      <c r="I43" s="212" t="s">
        <v>417</v>
      </c>
      <c r="J43" s="213">
        <v>6519</v>
      </c>
    </row>
    <row r="44" spans="1:10" x14ac:dyDescent="0.25">
      <c r="A44" s="212" t="s">
        <v>15</v>
      </c>
      <c r="B44" s="212" t="s">
        <v>320</v>
      </c>
      <c r="C44" s="212" t="s">
        <v>321</v>
      </c>
      <c r="D44" s="213">
        <v>35505</v>
      </c>
      <c r="E44" s="213">
        <v>1.34E-2</v>
      </c>
      <c r="G44" s="212" t="s">
        <v>338</v>
      </c>
      <c r="H44" s="212" t="s">
        <v>418</v>
      </c>
      <c r="I44" s="212" t="s">
        <v>419</v>
      </c>
      <c r="J44" s="213">
        <v>6470</v>
      </c>
    </row>
    <row r="45" spans="1:10" ht="30" x14ac:dyDescent="0.25">
      <c r="A45" s="212" t="s">
        <v>15</v>
      </c>
      <c r="B45" s="212" t="s">
        <v>322</v>
      </c>
      <c r="C45" s="212" t="s">
        <v>323</v>
      </c>
      <c r="D45" s="213">
        <v>35015</v>
      </c>
      <c r="E45" s="213">
        <v>1.32E-2</v>
      </c>
      <c r="G45" s="212" t="s">
        <v>338</v>
      </c>
      <c r="H45" s="212" t="s">
        <v>420</v>
      </c>
      <c r="I45" s="212" t="s">
        <v>421</v>
      </c>
      <c r="J45" s="213">
        <v>6405</v>
      </c>
    </row>
    <row r="46" spans="1:10" x14ac:dyDescent="0.25">
      <c r="A46" s="212" t="s">
        <v>15</v>
      </c>
      <c r="B46" s="212" t="s">
        <v>324</v>
      </c>
      <c r="C46" s="212" t="s">
        <v>325</v>
      </c>
      <c r="D46" s="213">
        <v>35010</v>
      </c>
      <c r="E46" s="213">
        <v>1.32E-2</v>
      </c>
      <c r="G46" s="212" t="s">
        <v>338</v>
      </c>
      <c r="H46" s="212" t="s">
        <v>422</v>
      </c>
      <c r="I46" s="212" t="s">
        <v>423</v>
      </c>
      <c r="J46" s="213">
        <v>6381</v>
      </c>
    </row>
    <row r="47" spans="1:10" ht="30" x14ac:dyDescent="0.25">
      <c r="A47" s="212" t="s">
        <v>15</v>
      </c>
      <c r="B47" s="212" t="s">
        <v>326</v>
      </c>
      <c r="C47" s="212" t="s">
        <v>327</v>
      </c>
      <c r="D47" s="213">
        <v>35000</v>
      </c>
      <c r="E47" s="213">
        <v>1.32E-2</v>
      </c>
      <c r="G47" s="212" t="s">
        <v>338</v>
      </c>
      <c r="H47" s="212" t="s">
        <v>424</v>
      </c>
      <c r="I47" s="212" t="s">
        <v>425</v>
      </c>
      <c r="J47" s="213">
        <v>6158</v>
      </c>
    </row>
    <row r="48" spans="1:10" ht="30" x14ac:dyDescent="0.25">
      <c r="A48" s="212" t="s">
        <v>15</v>
      </c>
      <c r="B48" s="212" t="s">
        <v>328</v>
      </c>
      <c r="C48" s="212" t="s">
        <v>329</v>
      </c>
      <c r="D48" s="213">
        <v>34955</v>
      </c>
      <c r="E48" s="213">
        <v>1.32E-2</v>
      </c>
      <c r="G48" s="212" t="s">
        <v>338</v>
      </c>
      <c r="H48" s="212" t="s">
        <v>426</v>
      </c>
      <c r="I48" s="212" t="s">
        <v>427</v>
      </c>
      <c r="J48" s="213">
        <v>5904</v>
      </c>
    </row>
    <row r="49" spans="1:10" ht="30" x14ac:dyDescent="0.25">
      <c r="A49" s="212" t="s">
        <v>15</v>
      </c>
      <c r="B49" s="212" t="s">
        <v>330</v>
      </c>
      <c r="C49" s="212" t="s">
        <v>331</v>
      </c>
      <c r="D49" s="213">
        <v>34500</v>
      </c>
      <c r="E49" s="213">
        <v>1.2999999999999999E-2</v>
      </c>
      <c r="G49" s="212" t="s">
        <v>338</v>
      </c>
      <c r="H49" s="212" t="s">
        <v>428</v>
      </c>
      <c r="I49" s="212" t="s">
        <v>429</v>
      </c>
      <c r="J49" s="213">
        <v>5900</v>
      </c>
    </row>
    <row r="50" spans="1:10" x14ac:dyDescent="0.25">
      <c r="A50" s="212" t="s">
        <v>15</v>
      </c>
      <c r="B50" s="212" t="s">
        <v>332</v>
      </c>
      <c r="C50" s="212" t="s">
        <v>333</v>
      </c>
      <c r="D50" s="213">
        <v>34275</v>
      </c>
      <c r="E50" s="213">
        <v>1.29E-2</v>
      </c>
      <c r="G50" s="212" t="s">
        <v>338</v>
      </c>
      <c r="H50" s="212" t="s">
        <v>430</v>
      </c>
      <c r="I50" s="212" t="s">
        <v>431</v>
      </c>
      <c r="J50" s="213">
        <v>5748</v>
      </c>
    </row>
    <row r="51" spans="1:10" x14ac:dyDescent="0.25">
      <c r="A51" s="212" t="s">
        <v>15</v>
      </c>
      <c r="B51" s="212" t="s">
        <v>334</v>
      </c>
      <c r="C51" s="212" t="s">
        <v>335</v>
      </c>
      <c r="D51" s="213">
        <v>33512</v>
      </c>
      <c r="E51" s="213">
        <v>1.26E-2</v>
      </c>
      <c r="G51" s="212" t="s">
        <v>338</v>
      </c>
      <c r="H51" s="212" t="s">
        <v>432</v>
      </c>
      <c r="I51" s="212" t="s">
        <v>433</v>
      </c>
      <c r="J51" s="213">
        <v>5739</v>
      </c>
    </row>
    <row r="52" spans="1:10" x14ac:dyDescent="0.25">
      <c r="A52" s="212" t="s">
        <v>15</v>
      </c>
      <c r="B52" s="212" t="s">
        <v>336</v>
      </c>
      <c r="C52" s="212" t="s">
        <v>337</v>
      </c>
      <c r="D52" s="213">
        <v>33500</v>
      </c>
      <c r="E52" s="213">
        <v>1.26E-2</v>
      </c>
      <c r="G52" s="212" t="s">
        <v>338</v>
      </c>
      <c r="H52" s="212" t="s">
        <v>434</v>
      </c>
      <c r="I52" s="212" t="s">
        <v>435</v>
      </c>
      <c r="J52" s="213">
        <v>5683</v>
      </c>
    </row>
    <row r="53" spans="1:10" x14ac:dyDescent="0.25">
      <c r="A53" s="214"/>
      <c r="B53" s="214"/>
      <c r="C53" s="214"/>
      <c r="D53" s="214"/>
      <c r="E53" s="214"/>
      <c r="G53" s="212" t="s">
        <v>338</v>
      </c>
      <c r="H53" s="212" t="s">
        <v>436</v>
      </c>
      <c r="I53" s="212" t="s">
        <v>437</v>
      </c>
      <c r="J53" s="213">
        <v>5600</v>
      </c>
    </row>
    <row r="54" spans="1:10" x14ac:dyDescent="0.25">
      <c r="A54" s="214"/>
      <c r="B54" s="214"/>
      <c r="C54" s="214"/>
      <c r="D54" s="214"/>
      <c r="E54" s="214"/>
      <c r="G54" s="212" t="s">
        <v>338</v>
      </c>
      <c r="H54" s="212" t="s">
        <v>438</v>
      </c>
      <c r="I54" s="212" t="s">
        <v>439</v>
      </c>
      <c r="J54" s="213">
        <v>5500</v>
      </c>
    </row>
    <row r="55" spans="1:10" x14ac:dyDescent="0.25">
      <c r="A55" s="214"/>
      <c r="B55" s="214"/>
      <c r="C55" s="214"/>
      <c r="D55" s="214"/>
      <c r="E55" s="214"/>
      <c r="G55" s="212" t="s">
        <v>338</v>
      </c>
      <c r="H55" s="212" t="s">
        <v>440</v>
      </c>
      <c r="I55" s="212" t="s">
        <v>441</v>
      </c>
      <c r="J55" s="213">
        <v>5354</v>
      </c>
    </row>
    <row r="56" spans="1:10" x14ac:dyDescent="0.25">
      <c r="A56" s="214"/>
      <c r="B56" s="214"/>
      <c r="C56" s="214"/>
      <c r="D56" s="214"/>
      <c r="E56" s="214"/>
      <c r="G56" s="212" t="s">
        <v>338</v>
      </c>
      <c r="H56" s="212" t="s">
        <v>442</v>
      </c>
      <c r="I56" s="212" t="s">
        <v>443</v>
      </c>
      <c r="J56" s="213">
        <v>5328</v>
      </c>
    </row>
    <row r="57" spans="1:10" x14ac:dyDescent="0.25">
      <c r="A57" s="214"/>
      <c r="B57" s="214"/>
      <c r="C57" s="214"/>
      <c r="D57" s="214"/>
      <c r="E57" s="214"/>
      <c r="G57" s="212" t="s">
        <v>338</v>
      </c>
      <c r="H57" s="212" t="s">
        <v>444</v>
      </c>
      <c r="I57" s="212" t="s">
        <v>445</v>
      </c>
      <c r="J57" s="213">
        <v>4893</v>
      </c>
    </row>
    <row r="58" spans="1:10" x14ac:dyDescent="0.25">
      <c r="A58" s="214"/>
      <c r="B58" s="214"/>
      <c r="C58" s="214"/>
      <c r="D58" s="214"/>
      <c r="E58" s="214"/>
      <c r="G58" s="212" t="s">
        <v>338</v>
      </c>
      <c r="H58" s="212" t="s">
        <v>446</v>
      </c>
      <c r="I58" s="212" t="s">
        <v>447</v>
      </c>
      <c r="J58" s="213">
        <v>4806</v>
      </c>
    </row>
    <row r="59" spans="1:10" x14ac:dyDescent="0.25">
      <c r="A59" s="214"/>
      <c r="B59" s="214"/>
      <c r="C59" s="214"/>
      <c r="D59" s="214"/>
      <c r="E59" s="214"/>
      <c r="G59" s="212" t="s">
        <v>338</v>
      </c>
      <c r="H59" s="212" t="s">
        <v>448</v>
      </c>
      <c r="I59" s="212" t="s">
        <v>449</v>
      </c>
      <c r="J59" s="213">
        <v>4770</v>
      </c>
    </row>
    <row r="60" spans="1:10" x14ac:dyDescent="0.25">
      <c r="A60" s="214"/>
      <c r="B60" s="214"/>
      <c r="C60" s="214"/>
      <c r="D60" s="214"/>
      <c r="E60" s="214"/>
      <c r="G60" s="212" t="s">
        <v>338</v>
      </c>
      <c r="H60" s="212" t="s">
        <v>450</v>
      </c>
      <c r="I60" s="212" t="s">
        <v>451</v>
      </c>
      <c r="J60" s="213">
        <v>4700</v>
      </c>
    </row>
    <row r="61" spans="1:10" x14ac:dyDescent="0.25">
      <c r="A61" s="214"/>
      <c r="B61" s="214"/>
      <c r="C61" s="214"/>
      <c r="D61" s="214"/>
      <c r="E61" s="214"/>
      <c r="G61" s="212" t="s">
        <v>338</v>
      </c>
      <c r="H61" s="212" t="s">
        <v>452</v>
      </c>
      <c r="I61" s="212" t="s">
        <v>453</v>
      </c>
      <c r="J61" s="213">
        <v>4569</v>
      </c>
    </row>
    <row r="62" spans="1:10" x14ac:dyDescent="0.25">
      <c r="A62" s="214"/>
      <c r="B62" s="214"/>
      <c r="C62" s="214"/>
      <c r="D62" s="214"/>
      <c r="E62" s="214"/>
      <c r="G62" s="212" t="s">
        <v>338</v>
      </c>
      <c r="H62" s="212" t="s">
        <v>454</v>
      </c>
      <c r="I62" s="212" t="s">
        <v>455</v>
      </c>
      <c r="J62" s="213">
        <v>4544</v>
      </c>
    </row>
    <row r="63" spans="1:10" x14ac:dyDescent="0.25">
      <c r="A63" s="214"/>
      <c r="B63" s="214"/>
      <c r="C63" s="214"/>
      <c r="D63" s="214"/>
      <c r="E63" s="214"/>
      <c r="G63" s="212" t="s">
        <v>338</v>
      </c>
      <c r="H63" s="212" t="s">
        <v>456</v>
      </c>
      <c r="I63" s="212" t="s">
        <v>457</v>
      </c>
      <c r="J63" s="213">
        <v>4526</v>
      </c>
    </row>
    <row r="64" spans="1:10" x14ac:dyDescent="0.25">
      <c r="A64" s="214"/>
      <c r="B64" s="214"/>
      <c r="C64" s="214"/>
      <c r="D64" s="214"/>
      <c r="E64" s="214"/>
      <c r="G64" s="212" t="s">
        <v>338</v>
      </c>
      <c r="H64" s="212" t="s">
        <v>458</v>
      </c>
      <c r="I64" s="212" t="s">
        <v>459</v>
      </c>
      <c r="J64" s="213">
        <v>4498</v>
      </c>
    </row>
    <row r="65" spans="1:10" x14ac:dyDescent="0.25">
      <c r="A65" s="214"/>
      <c r="B65" s="214"/>
      <c r="C65" s="214"/>
      <c r="D65" s="214"/>
      <c r="E65" s="214"/>
      <c r="G65" s="212" t="s">
        <v>338</v>
      </c>
      <c r="H65" s="212" t="s">
        <v>460</v>
      </c>
      <c r="I65" s="212" t="s">
        <v>461</v>
      </c>
      <c r="J65" s="213">
        <v>4476</v>
      </c>
    </row>
    <row r="66" spans="1:10" x14ac:dyDescent="0.25">
      <c r="A66" s="214"/>
      <c r="B66" s="214"/>
      <c r="C66" s="214"/>
      <c r="D66" s="214"/>
      <c r="E66" s="214"/>
      <c r="G66" s="212" t="s">
        <v>338</v>
      </c>
      <c r="H66" s="212" t="s">
        <v>462</v>
      </c>
      <c r="I66" s="212" t="s">
        <v>463</v>
      </c>
      <c r="J66" s="213">
        <v>4400</v>
      </c>
    </row>
    <row r="67" spans="1:10" x14ac:dyDescent="0.25">
      <c r="A67" s="214"/>
      <c r="B67" s="214"/>
      <c r="C67" s="214"/>
      <c r="D67" s="214"/>
      <c r="E67" s="214"/>
      <c r="G67" s="212" t="s">
        <v>338</v>
      </c>
      <c r="H67" s="212" t="s">
        <v>464</v>
      </c>
      <c r="I67" s="212" t="s">
        <v>465</v>
      </c>
      <c r="J67" s="213">
        <v>4345</v>
      </c>
    </row>
    <row r="68" spans="1:10" x14ac:dyDescent="0.25">
      <c r="G68" s="212" t="s">
        <v>338</v>
      </c>
      <c r="H68" s="212" t="s">
        <v>466</v>
      </c>
      <c r="I68" s="212" t="s">
        <v>467</v>
      </c>
      <c r="J68" s="213">
        <v>4343</v>
      </c>
    </row>
    <row r="69" spans="1:10" x14ac:dyDescent="0.25">
      <c r="G69" s="212" t="s">
        <v>338</v>
      </c>
      <c r="H69" s="212" t="s">
        <v>468</v>
      </c>
      <c r="I69" s="212" t="s">
        <v>469</v>
      </c>
      <c r="J69" s="213">
        <v>4322</v>
      </c>
    </row>
    <row r="70" spans="1:10" x14ac:dyDescent="0.25">
      <c r="G70" s="212" t="s">
        <v>338</v>
      </c>
      <c r="H70" s="212" t="s">
        <v>470</v>
      </c>
      <c r="I70" s="212" t="s">
        <v>471</v>
      </c>
      <c r="J70" s="213">
        <v>4318</v>
      </c>
    </row>
    <row r="71" spans="1:10" x14ac:dyDescent="0.25">
      <c r="G71" s="212" t="s">
        <v>338</v>
      </c>
      <c r="H71" s="212" t="s">
        <v>472</v>
      </c>
      <c r="I71" s="212" t="s">
        <v>473</v>
      </c>
      <c r="J71" s="213">
        <v>4275</v>
      </c>
    </row>
    <row r="72" spans="1:10" x14ac:dyDescent="0.25">
      <c r="G72" s="212" t="s">
        <v>338</v>
      </c>
      <c r="H72" s="212" t="s">
        <v>474</v>
      </c>
      <c r="I72" s="212" t="s">
        <v>475</v>
      </c>
      <c r="J72" s="213">
        <v>4235</v>
      </c>
    </row>
    <row r="73" spans="1:10" x14ac:dyDescent="0.25">
      <c r="G73" s="212" t="s">
        <v>338</v>
      </c>
      <c r="H73" s="212" t="s">
        <v>476</v>
      </c>
      <c r="I73" s="212" t="s">
        <v>477</v>
      </c>
      <c r="J73" s="213">
        <v>4224</v>
      </c>
    </row>
    <row r="74" spans="1:10" x14ac:dyDescent="0.25">
      <c r="G74" s="212" t="s">
        <v>338</v>
      </c>
      <c r="H74" s="212" t="s">
        <v>478</v>
      </c>
      <c r="I74" s="212" t="s">
        <v>479</v>
      </c>
      <c r="J74" s="213">
        <v>4200</v>
      </c>
    </row>
    <row r="75" spans="1:10" x14ac:dyDescent="0.25">
      <c r="G75" s="212" t="s">
        <v>338</v>
      </c>
      <c r="H75" s="212" t="s">
        <v>480</v>
      </c>
      <c r="I75" s="212" t="s">
        <v>481</v>
      </c>
      <c r="J75" s="213">
        <v>4199</v>
      </c>
    </row>
    <row r="76" spans="1:10" x14ac:dyDescent="0.25">
      <c r="G76" s="212" t="s">
        <v>338</v>
      </c>
      <c r="H76" s="212" t="s">
        <v>482</v>
      </c>
      <c r="I76" s="212" t="s">
        <v>483</v>
      </c>
      <c r="J76" s="213">
        <v>4193</v>
      </c>
    </row>
    <row r="77" spans="1:10" x14ac:dyDescent="0.25">
      <c r="G77" s="212" t="s">
        <v>338</v>
      </c>
      <c r="H77" s="212" t="s">
        <v>484</v>
      </c>
      <c r="I77" s="212" t="s">
        <v>485</v>
      </c>
      <c r="J77" s="213">
        <v>4142</v>
      </c>
    </row>
    <row r="78" spans="1:10" x14ac:dyDescent="0.25">
      <c r="G78" s="212" t="s">
        <v>338</v>
      </c>
      <c r="H78" s="212" t="s">
        <v>486</v>
      </c>
      <c r="I78" s="212" t="s">
        <v>487</v>
      </c>
      <c r="J78" s="213">
        <v>4123</v>
      </c>
    </row>
    <row r="79" spans="1:10" x14ac:dyDescent="0.25">
      <c r="G79" s="212" t="s">
        <v>338</v>
      </c>
      <c r="H79" s="212" t="s">
        <v>488</v>
      </c>
      <c r="I79" s="212" t="s">
        <v>489</v>
      </c>
      <c r="J79" s="213">
        <v>4114</v>
      </c>
    </row>
    <row r="80" spans="1:10" x14ac:dyDescent="0.25">
      <c r="G80" s="212" t="s">
        <v>338</v>
      </c>
      <c r="H80" s="212" t="s">
        <v>490</v>
      </c>
      <c r="I80" s="212" t="s">
        <v>491</v>
      </c>
      <c r="J80" s="213">
        <v>4107</v>
      </c>
    </row>
    <row r="81" spans="7:10" x14ac:dyDescent="0.25">
      <c r="G81" s="212" t="s">
        <v>338</v>
      </c>
      <c r="H81" s="212" t="s">
        <v>492</v>
      </c>
      <c r="I81" s="212" t="s">
        <v>493</v>
      </c>
      <c r="J81" s="213">
        <v>4100</v>
      </c>
    </row>
    <row r="82" spans="7:10" x14ac:dyDescent="0.25">
      <c r="G82" s="212" t="s">
        <v>338</v>
      </c>
      <c r="H82" s="212" t="s">
        <v>494</v>
      </c>
      <c r="I82" s="212" t="s">
        <v>495</v>
      </c>
      <c r="J82" s="213">
        <v>4085</v>
      </c>
    </row>
    <row r="83" spans="7:10" x14ac:dyDescent="0.25">
      <c r="G83" s="212" t="s">
        <v>338</v>
      </c>
      <c r="H83" s="212" t="s">
        <v>496</v>
      </c>
      <c r="I83" s="212" t="s">
        <v>497</v>
      </c>
      <c r="J83" s="213">
        <v>4076</v>
      </c>
    </row>
    <row r="84" spans="7:10" x14ac:dyDescent="0.25">
      <c r="G84" s="212" t="s">
        <v>338</v>
      </c>
      <c r="H84" s="212" t="s">
        <v>498</v>
      </c>
      <c r="I84" s="212" t="s">
        <v>499</v>
      </c>
      <c r="J84" s="213">
        <v>4074</v>
      </c>
    </row>
    <row r="85" spans="7:10" x14ac:dyDescent="0.25">
      <c r="G85" s="212" t="s">
        <v>338</v>
      </c>
      <c r="H85" s="212" t="s">
        <v>500</v>
      </c>
      <c r="I85" s="212" t="s">
        <v>501</v>
      </c>
      <c r="J85" s="213">
        <v>4032</v>
      </c>
    </row>
    <row r="86" spans="7:10" x14ac:dyDescent="0.25">
      <c r="G86" s="212" t="s">
        <v>338</v>
      </c>
      <c r="H86" s="212" t="s">
        <v>502</v>
      </c>
      <c r="I86" s="212" t="s">
        <v>503</v>
      </c>
      <c r="J86" s="213">
        <v>4008</v>
      </c>
    </row>
    <row r="87" spans="7:10" x14ac:dyDescent="0.25">
      <c r="G87" s="212" t="s">
        <v>338</v>
      </c>
      <c r="H87" s="212" t="s">
        <v>504</v>
      </c>
      <c r="I87" s="212" t="s">
        <v>505</v>
      </c>
      <c r="J87" s="213">
        <v>4000</v>
      </c>
    </row>
    <row r="88" spans="7:10" x14ac:dyDescent="0.25">
      <c r="G88" s="212" t="s">
        <v>338</v>
      </c>
      <c r="H88" s="212" t="s">
        <v>506</v>
      </c>
      <c r="I88" s="212" t="s">
        <v>507</v>
      </c>
      <c r="J88" s="213">
        <v>4000</v>
      </c>
    </row>
    <row r="89" spans="7:10" x14ac:dyDescent="0.25">
      <c r="G89" s="212" t="s">
        <v>338</v>
      </c>
      <c r="H89" s="212" t="s">
        <v>508</v>
      </c>
      <c r="I89" s="212" t="s">
        <v>509</v>
      </c>
      <c r="J89" s="213">
        <v>4000</v>
      </c>
    </row>
    <row r="90" spans="7:10" x14ac:dyDescent="0.25">
      <c r="G90" s="212" t="s">
        <v>338</v>
      </c>
      <c r="H90" s="212" t="s">
        <v>510</v>
      </c>
      <c r="I90" s="212" t="s">
        <v>511</v>
      </c>
      <c r="J90" s="213">
        <v>4000</v>
      </c>
    </row>
    <row r="91" spans="7:10" ht="30" x14ac:dyDescent="0.25">
      <c r="G91" s="212" t="s">
        <v>338</v>
      </c>
      <c r="H91" s="212" t="s">
        <v>512</v>
      </c>
      <c r="I91" s="212" t="s">
        <v>513</v>
      </c>
      <c r="J91" s="213">
        <v>3999</v>
      </c>
    </row>
    <row r="92" spans="7:10" x14ac:dyDescent="0.25">
      <c r="G92" s="212" t="s">
        <v>338</v>
      </c>
      <c r="H92" s="212" t="s">
        <v>514</v>
      </c>
      <c r="I92" s="212" t="s">
        <v>515</v>
      </c>
      <c r="J92" s="213">
        <v>3960</v>
      </c>
    </row>
    <row r="93" spans="7:10" x14ac:dyDescent="0.25">
      <c r="G93" s="212" t="s">
        <v>338</v>
      </c>
      <c r="H93" s="212" t="s">
        <v>516</v>
      </c>
      <c r="I93" s="212" t="s">
        <v>517</v>
      </c>
      <c r="J93" s="213">
        <v>3960</v>
      </c>
    </row>
    <row r="94" spans="7:10" x14ac:dyDescent="0.25">
      <c r="G94" s="212" t="s">
        <v>338</v>
      </c>
      <c r="H94" s="212" t="s">
        <v>518</v>
      </c>
      <c r="I94" s="212" t="s">
        <v>519</v>
      </c>
      <c r="J94" s="213">
        <v>3910</v>
      </c>
    </row>
    <row r="95" spans="7:10" x14ac:dyDescent="0.25">
      <c r="G95" s="212" t="s">
        <v>338</v>
      </c>
      <c r="H95" s="212" t="s">
        <v>520</v>
      </c>
      <c r="I95" s="212" t="s">
        <v>521</v>
      </c>
      <c r="J95" s="213">
        <v>3900</v>
      </c>
    </row>
    <row r="96" spans="7:10" x14ac:dyDescent="0.25">
      <c r="G96" s="212" t="s">
        <v>338</v>
      </c>
      <c r="H96" s="212" t="s">
        <v>522</v>
      </c>
      <c r="I96" s="212" t="s">
        <v>523</v>
      </c>
      <c r="J96" s="213">
        <v>3900</v>
      </c>
    </row>
    <row r="97" spans="7:10" x14ac:dyDescent="0.25">
      <c r="G97" s="212" t="s">
        <v>338</v>
      </c>
      <c r="H97" s="212" t="s">
        <v>524</v>
      </c>
      <c r="I97" s="212" t="s">
        <v>525</v>
      </c>
      <c r="J97" s="213">
        <v>3888</v>
      </c>
    </row>
    <row r="98" spans="7:10" x14ac:dyDescent="0.25">
      <c r="G98" s="212" t="s">
        <v>338</v>
      </c>
      <c r="H98" s="212" t="s">
        <v>526</v>
      </c>
      <c r="I98" s="212" t="s">
        <v>527</v>
      </c>
      <c r="J98" s="213">
        <v>3872</v>
      </c>
    </row>
    <row r="99" spans="7:10" x14ac:dyDescent="0.25">
      <c r="G99" s="212" t="s">
        <v>338</v>
      </c>
      <c r="H99" s="212" t="s">
        <v>528</v>
      </c>
      <c r="I99" s="212" t="s">
        <v>529</v>
      </c>
      <c r="J99" s="213">
        <v>3870</v>
      </c>
    </row>
    <row r="100" spans="7:10" x14ac:dyDescent="0.25">
      <c r="G100" s="212" t="s">
        <v>338</v>
      </c>
      <c r="H100" s="212" t="s">
        <v>530</v>
      </c>
      <c r="I100" s="212" t="s">
        <v>531</v>
      </c>
      <c r="J100" s="213">
        <v>3835</v>
      </c>
    </row>
    <row r="101" spans="7:10" x14ac:dyDescent="0.25">
      <c r="G101" s="212" t="s">
        <v>338</v>
      </c>
      <c r="H101" s="212" t="s">
        <v>532</v>
      </c>
      <c r="I101" s="212" t="s">
        <v>533</v>
      </c>
      <c r="J101" s="213">
        <v>3830</v>
      </c>
    </row>
    <row r="102" spans="7:10" x14ac:dyDescent="0.25">
      <c r="G102" s="212" t="s">
        <v>338</v>
      </c>
      <c r="H102" s="212" t="s">
        <v>534</v>
      </c>
      <c r="I102" s="212" t="s">
        <v>535</v>
      </c>
      <c r="J102" s="213">
        <v>3800</v>
      </c>
    </row>
    <row r="103" spans="7:10" x14ac:dyDescent="0.25">
      <c r="G103" s="212" t="s">
        <v>338</v>
      </c>
      <c r="H103" s="212" t="s">
        <v>536</v>
      </c>
      <c r="I103" s="212" t="s">
        <v>537</v>
      </c>
      <c r="J103" s="213">
        <v>3800</v>
      </c>
    </row>
    <row r="104" spans="7:10" x14ac:dyDescent="0.25">
      <c r="G104" s="212" t="s">
        <v>338</v>
      </c>
      <c r="H104" s="212" t="s">
        <v>538</v>
      </c>
      <c r="I104" s="212" t="s">
        <v>539</v>
      </c>
      <c r="J104" s="213">
        <v>3788</v>
      </c>
    </row>
    <row r="105" spans="7:10" x14ac:dyDescent="0.25">
      <c r="G105" s="212" t="s">
        <v>338</v>
      </c>
      <c r="H105" s="212" t="s">
        <v>540</v>
      </c>
      <c r="I105" s="212" t="s">
        <v>541</v>
      </c>
      <c r="J105" s="213">
        <v>3784</v>
      </c>
    </row>
    <row r="106" spans="7:10" x14ac:dyDescent="0.25">
      <c r="G106" s="212" t="s">
        <v>338</v>
      </c>
      <c r="H106" s="212" t="s">
        <v>542</v>
      </c>
      <c r="I106" s="212" t="s">
        <v>543</v>
      </c>
      <c r="J106" s="213">
        <v>3750</v>
      </c>
    </row>
    <row r="107" spans="7:10" x14ac:dyDescent="0.25">
      <c r="G107" s="212" t="s">
        <v>338</v>
      </c>
      <c r="H107" s="212" t="s">
        <v>544</v>
      </c>
      <c r="I107" s="212" t="s">
        <v>545</v>
      </c>
      <c r="J107" s="213">
        <v>3748</v>
      </c>
    </row>
    <row r="108" spans="7:10" x14ac:dyDescent="0.25">
      <c r="G108" s="212" t="s">
        <v>338</v>
      </c>
      <c r="H108" s="212" t="s">
        <v>546</v>
      </c>
      <c r="I108" s="212" t="s">
        <v>547</v>
      </c>
      <c r="J108" s="213">
        <v>3700</v>
      </c>
    </row>
    <row r="109" spans="7:10" x14ac:dyDescent="0.25">
      <c r="G109" s="212" t="s">
        <v>338</v>
      </c>
      <c r="H109" s="212" t="s">
        <v>548</v>
      </c>
      <c r="I109" s="212" t="s">
        <v>549</v>
      </c>
      <c r="J109" s="213">
        <v>3661</v>
      </c>
    </row>
    <row r="110" spans="7:10" x14ac:dyDescent="0.25">
      <c r="G110" s="212" t="s">
        <v>338</v>
      </c>
      <c r="H110" s="212" t="s">
        <v>550</v>
      </c>
      <c r="I110" s="212" t="s">
        <v>551</v>
      </c>
      <c r="J110" s="213">
        <v>3647</v>
      </c>
    </row>
    <row r="111" spans="7:10" x14ac:dyDescent="0.25">
      <c r="G111" s="212" t="s">
        <v>338</v>
      </c>
      <c r="H111" s="212" t="s">
        <v>552</v>
      </c>
      <c r="I111" s="212" t="s">
        <v>553</v>
      </c>
      <c r="J111" s="213">
        <v>3640</v>
      </c>
    </row>
    <row r="112" spans="7:10" ht="30" x14ac:dyDescent="0.25">
      <c r="G112" s="212" t="s">
        <v>338</v>
      </c>
      <c r="H112" s="212" t="s">
        <v>554</v>
      </c>
      <c r="I112" s="212" t="s">
        <v>555</v>
      </c>
      <c r="J112" s="213">
        <v>3636</v>
      </c>
    </row>
    <row r="113" spans="7:11" x14ac:dyDescent="0.25">
      <c r="G113" s="212" t="s">
        <v>338</v>
      </c>
      <c r="H113" s="212" t="s">
        <v>556</v>
      </c>
      <c r="I113" s="212" t="s">
        <v>557</v>
      </c>
      <c r="J113" s="213">
        <v>3625</v>
      </c>
    </row>
    <row r="114" spans="7:11" x14ac:dyDescent="0.25">
      <c r="G114" s="212" t="s">
        <v>338</v>
      </c>
      <c r="H114" s="212" t="s">
        <v>558</v>
      </c>
      <c r="I114" s="212" t="s">
        <v>559</v>
      </c>
      <c r="J114" s="213">
        <v>3600</v>
      </c>
    </row>
    <row r="115" spans="7:11" x14ac:dyDescent="0.25">
      <c r="G115" s="212" t="s">
        <v>338</v>
      </c>
      <c r="H115" s="212" t="s">
        <v>560</v>
      </c>
      <c r="I115" s="212" t="s">
        <v>561</v>
      </c>
      <c r="J115" s="213">
        <v>3585</v>
      </c>
    </row>
    <row r="116" spans="7:11" x14ac:dyDescent="0.25">
      <c r="G116" s="212" t="s">
        <v>338</v>
      </c>
      <c r="H116" s="212" t="s">
        <v>562</v>
      </c>
      <c r="I116" s="212" t="s">
        <v>563</v>
      </c>
      <c r="J116" s="213">
        <v>3581</v>
      </c>
    </row>
    <row r="117" spans="7:11" x14ac:dyDescent="0.25">
      <c r="G117" s="212" t="s">
        <v>338</v>
      </c>
      <c r="H117" s="212" t="s">
        <v>564</v>
      </c>
      <c r="I117" s="212" t="s">
        <v>565</v>
      </c>
      <c r="J117" s="213">
        <v>3545</v>
      </c>
    </row>
    <row r="118" spans="7:11" x14ac:dyDescent="0.25">
      <c r="G118" s="212" t="s">
        <v>338</v>
      </c>
      <c r="H118" s="212" t="s">
        <v>566</v>
      </c>
      <c r="I118" s="212" t="s">
        <v>567</v>
      </c>
      <c r="J118" s="213">
        <v>3537</v>
      </c>
    </row>
    <row r="119" spans="7:11" x14ac:dyDescent="0.25">
      <c r="G119" s="212" t="s">
        <v>338</v>
      </c>
      <c r="H119" s="212" t="s">
        <v>568</v>
      </c>
      <c r="I119" s="212" t="s">
        <v>417</v>
      </c>
      <c r="J119" s="213">
        <v>3512</v>
      </c>
    </row>
    <row r="120" spans="7:11" x14ac:dyDescent="0.25">
      <c r="G120" s="212" t="s">
        <v>338</v>
      </c>
      <c r="H120" s="212" t="s">
        <v>569</v>
      </c>
      <c r="I120" s="212" t="s">
        <v>570</v>
      </c>
      <c r="J120" s="213">
        <v>3501</v>
      </c>
    </row>
    <row r="121" spans="7:11" ht="30" x14ac:dyDescent="0.25">
      <c r="G121" s="212" t="s">
        <v>338</v>
      </c>
      <c r="H121" s="212" t="s">
        <v>571</v>
      </c>
      <c r="I121" s="212" t="s">
        <v>572</v>
      </c>
      <c r="J121" s="213">
        <v>3500</v>
      </c>
    </row>
    <row r="122" spans="7:11" x14ac:dyDescent="0.25">
      <c r="G122" s="212" t="s">
        <v>338</v>
      </c>
      <c r="H122" s="212" t="s">
        <v>573</v>
      </c>
      <c r="I122" s="212" t="s">
        <v>574</v>
      </c>
      <c r="J122" s="213">
        <v>3500</v>
      </c>
    </row>
    <row r="123" spans="7:11" ht="15.75" x14ac:dyDescent="0.25">
      <c r="G123" s="212" t="s">
        <v>338</v>
      </c>
      <c r="H123" s="217" t="s">
        <v>575</v>
      </c>
      <c r="I123" s="217" t="s">
        <v>576</v>
      </c>
      <c r="J123" s="218">
        <v>3500</v>
      </c>
      <c r="K123" s="218">
        <v>3500</v>
      </c>
    </row>
    <row r="124" spans="7:11" ht="15.75" x14ac:dyDescent="0.25">
      <c r="G124" s="212" t="s">
        <v>338</v>
      </c>
      <c r="H124" s="217" t="s">
        <v>577</v>
      </c>
      <c r="I124" s="217" t="s">
        <v>578</v>
      </c>
      <c r="J124" s="218">
        <v>3500</v>
      </c>
      <c r="K124" s="218">
        <v>3500</v>
      </c>
    </row>
    <row r="125" spans="7:11" x14ac:dyDescent="0.25">
      <c r="G125" s="212" t="s">
        <v>338</v>
      </c>
      <c r="H125" s="212" t="s">
        <v>579</v>
      </c>
      <c r="I125" s="212" t="s">
        <v>580</v>
      </c>
      <c r="J125" s="213">
        <v>3500</v>
      </c>
    </row>
    <row r="126" spans="7:11" x14ac:dyDescent="0.25">
      <c r="G126" s="212" t="s">
        <v>338</v>
      </c>
      <c r="H126" s="212" t="s">
        <v>581</v>
      </c>
      <c r="I126" s="212" t="s">
        <v>582</v>
      </c>
      <c r="J126" s="213">
        <v>3500</v>
      </c>
    </row>
    <row r="127" spans="7:11" x14ac:dyDescent="0.25">
      <c r="G127" s="212" t="s">
        <v>338</v>
      </c>
      <c r="H127" s="212" t="s">
        <v>583</v>
      </c>
      <c r="I127" s="212" t="s">
        <v>584</v>
      </c>
      <c r="J127" s="213">
        <v>3458</v>
      </c>
    </row>
    <row r="128" spans="7:11" x14ac:dyDescent="0.25">
      <c r="G128" s="212" t="s">
        <v>338</v>
      </c>
      <c r="H128" s="212" t="s">
        <v>585</v>
      </c>
      <c r="I128" s="212" t="s">
        <v>586</v>
      </c>
      <c r="J128" s="213">
        <v>3335</v>
      </c>
    </row>
    <row r="129" spans="7:10" x14ac:dyDescent="0.25">
      <c r="G129" s="212" t="s">
        <v>338</v>
      </c>
      <c r="H129" s="212" t="s">
        <v>587</v>
      </c>
      <c r="I129" s="212" t="s">
        <v>588</v>
      </c>
      <c r="J129" s="213">
        <v>3335</v>
      </c>
    </row>
    <row r="130" spans="7:10" x14ac:dyDescent="0.25">
      <c r="G130" s="212" t="s">
        <v>338</v>
      </c>
      <c r="H130" s="212" t="s">
        <v>589</v>
      </c>
      <c r="I130" s="212" t="s">
        <v>590</v>
      </c>
      <c r="J130" s="213">
        <v>3303</v>
      </c>
    </row>
    <row r="131" spans="7:10" x14ac:dyDescent="0.25">
      <c r="G131" s="212" t="s">
        <v>338</v>
      </c>
      <c r="H131" s="212" t="s">
        <v>591</v>
      </c>
      <c r="I131" s="212" t="s">
        <v>592</v>
      </c>
      <c r="J131" s="213">
        <v>3220</v>
      </c>
    </row>
    <row r="132" spans="7:10" x14ac:dyDescent="0.25">
      <c r="G132" s="212" t="s">
        <v>338</v>
      </c>
      <c r="H132" s="212" t="s">
        <v>593</v>
      </c>
      <c r="I132" s="212" t="s">
        <v>594</v>
      </c>
      <c r="J132" s="213">
        <v>3203</v>
      </c>
    </row>
    <row r="133" spans="7:10" x14ac:dyDescent="0.25">
      <c r="G133" s="212" t="s">
        <v>338</v>
      </c>
      <c r="H133" s="212" t="s">
        <v>595</v>
      </c>
      <c r="I133" s="212" t="s">
        <v>596</v>
      </c>
      <c r="J133" s="213">
        <v>3199</v>
      </c>
    </row>
    <row r="134" spans="7:10" x14ac:dyDescent="0.25">
      <c r="G134" s="212" t="s">
        <v>338</v>
      </c>
      <c r="H134" s="212" t="s">
        <v>597</v>
      </c>
      <c r="I134" s="212" t="s">
        <v>598</v>
      </c>
      <c r="J134" s="213">
        <v>3198</v>
      </c>
    </row>
    <row r="135" spans="7:10" x14ac:dyDescent="0.25">
      <c r="G135" s="212" t="s">
        <v>338</v>
      </c>
      <c r="H135" s="212" t="s">
        <v>599</v>
      </c>
      <c r="I135" s="212" t="s">
        <v>600</v>
      </c>
      <c r="J135" s="213">
        <v>3169</v>
      </c>
    </row>
    <row r="136" spans="7:10" x14ac:dyDescent="0.25">
      <c r="G136" s="212" t="s">
        <v>338</v>
      </c>
      <c r="H136" s="212" t="s">
        <v>601</v>
      </c>
      <c r="I136" s="212" t="s">
        <v>602</v>
      </c>
      <c r="J136" s="213">
        <v>3162</v>
      </c>
    </row>
    <row r="137" spans="7:10" x14ac:dyDescent="0.25">
      <c r="G137" s="212" t="s">
        <v>338</v>
      </c>
      <c r="H137" s="212" t="s">
        <v>603</v>
      </c>
      <c r="I137" s="212" t="s">
        <v>604</v>
      </c>
      <c r="J137" s="213">
        <v>3144</v>
      </c>
    </row>
    <row r="138" spans="7:10" x14ac:dyDescent="0.25">
      <c r="G138" s="212" t="s">
        <v>338</v>
      </c>
      <c r="H138" s="212" t="s">
        <v>605</v>
      </c>
      <c r="I138" s="212" t="s">
        <v>606</v>
      </c>
      <c r="J138" s="213">
        <v>3134</v>
      </c>
    </row>
    <row r="139" spans="7:10" x14ac:dyDescent="0.25">
      <c r="G139" s="212" t="s">
        <v>338</v>
      </c>
      <c r="H139" s="212" t="s">
        <v>607</v>
      </c>
      <c r="I139" s="212" t="s">
        <v>608</v>
      </c>
      <c r="J139" s="213">
        <v>3125</v>
      </c>
    </row>
    <row r="140" spans="7:10" x14ac:dyDescent="0.25">
      <c r="G140" s="212" t="s">
        <v>338</v>
      </c>
      <c r="H140" s="212" t="s">
        <v>609</v>
      </c>
      <c r="I140" s="212" t="s">
        <v>610</v>
      </c>
      <c r="J140" s="213">
        <v>3109</v>
      </c>
    </row>
    <row r="141" spans="7:10" x14ac:dyDescent="0.25">
      <c r="G141" s="212" t="s">
        <v>338</v>
      </c>
      <c r="H141" s="212" t="s">
        <v>611</v>
      </c>
      <c r="I141" s="212" t="s">
        <v>612</v>
      </c>
      <c r="J141" s="213">
        <v>3099</v>
      </c>
    </row>
    <row r="142" spans="7:10" x14ac:dyDescent="0.25">
      <c r="G142" s="212" t="s">
        <v>338</v>
      </c>
      <c r="H142" s="212" t="s">
        <v>613</v>
      </c>
      <c r="I142" s="212" t="s">
        <v>614</v>
      </c>
      <c r="J142" s="213">
        <v>3099</v>
      </c>
    </row>
    <row r="143" spans="7:10" x14ac:dyDescent="0.25">
      <c r="G143" s="212" t="s">
        <v>338</v>
      </c>
      <c r="H143" s="212" t="s">
        <v>615</v>
      </c>
      <c r="I143" s="212" t="s">
        <v>616</v>
      </c>
      <c r="J143" s="213">
        <v>3075</v>
      </c>
    </row>
    <row r="144" spans="7:10" x14ac:dyDescent="0.25">
      <c r="G144" s="212" t="s">
        <v>338</v>
      </c>
      <c r="H144" s="212" t="s">
        <v>617</v>
      </c>
      <c r="I144" s="212" t="s">
        <v>618</v>
      </c>
      <c r="J144" s="213">
        <v>3035</v>
      </c>
    </row>
    <row r="145" spans="7:10" x14ac:dyDescent="0.25">
      <c r="G145" s="212" t="s">
        <v>338</v>
      </c>
      <c r="H145" s="212" t="s">
        <v>619</v>
      </c>
      <c r="I145" s="212" t="s">
        <v>620</v>
      </c>
      <c r="J145" s="213">
        <v>3035</v>
      </c>
    </row>
    <row r="146" spans="7:10" x14ac:dyDescent="0.25">
      <c r="G146" s="212" t="s">
        <v>338</v>
      </c>
      <c r="H146" s="212" t="s">
        <v>621</v>
      </c>
      <c r="I146" s="212" t="s">
        <v>622</v>
      </c>
      <c r="J146" s="213">
        <v>3000</v>
      </c>
    </row>
    <row r="147" spans="7:10" x14ac:dyDescent="0.25">
      <c r="G147" s="212" t="s">
        <v>338</v>
      </c>
      <c r="H147" s="212" t="s">
        <v>623</v>
      </c>
      <c r="I147" s="212" t="s">
        <v>624</v>
      </c>
      <c r="J147" s="213">
        <v>3000</v>
      </c>
    </row>
    <row r="148" spans="7:10" x14ac:dyDescent="0.25">
      <c r="G148" s="212" t="s">
        <v>338</v>
      </c>
      <c r="H148" s="212" t="s">
        <v>625</v>
      </c>
      <c r="I148" s="212" t="s">
        <v>626</v>
      </c>
      <c r="J148" s="213">
        <v>3000</v>
      </c>
    </row>
    <row r="149" spans="7:10" x14ac:dyDescent="0.25">
      <c r="G149" s="212" t="s">
        <v>338</v>
      </c>
      <c r="H149" s="212" t="s">
        <v>627</v>
      </c>
      <c r="I149" s="212" t="s">
        <v>628</v>
      </c>
      <c r="J149" s="213">
        <v>2989</v>
      </c>
    </row>
    <row r="150" spans="7:10" x14ac:dyDescent="0.25">
      <c r="G150" s="212" t="s">
        <v>338</v>
      </c>
      <c r="H150" s="212" t="s">
        <v>629</v>
      </c>
      <c r="I150" s="212" t="s">
        <v>630</v>
      </c>
      <c r="J150" s="213">
        <v>2958</v>
      </c>
    </row>
    <row r="151" spans="7:10" x14ac:dyDescent="0.25">
      <c r="G151" s="212" t="s">
        <v>338</v>
      </c>
      <c r="H151" s="212" t="s">
        <v>631</v>
      </c>
      <c r="I151" s="212" t="s">
        <v>632</v>
      </c>
      <c r="J151" s="213">
        <v>2848</v>
      </c>
    </row>
    <row r="152" spans="7:10" x14ac:dyDescent="0.25">
      <c r="G152" s="212" t="s">
        <v>338</v>
      </c>
      <c r="H152" s="212" t="s">
        <v>633</v>
      </c>
      <c r="I152" s="212" t="s">
        <v>634</v>
      </c>
      <c r="J152" s="213">
        <v>2819</v>
      </c>
    </row>
    <row r="153" spans="7:10" x14ac:dyDescent="0.25">
      <c r="G153" s="212" t="s">
        <v>338</v>
      </c>
      <c r="H153" s="212" t="s">
        <v>635</v>
      </c>
      <c r="I153" s="212" t="s">
        <v>636</v>
      </c>
      <c r="J153" s="213">
        <v>2800</v>
      </c>
    </row>
    <row r="154" spans="7:10" x14ac:dyDescent="0.25">
      <c r="G154" s="212" t="s">
        <v>338</v>
      </c>
      <c r="H154" s="212" t="s">
        <v>637</v>
      </c>
      <c r="I154" s="212" t="s">
        <v>588</v>
      </c>
      <c r="J154" s="213">
        <v>2794</v>
      </c>
    </row>
    <row r="155" spans="7:10" x14ac:dyDescent="0.25">
      <c r="G155" s="212" t="s">
        <v>338</v>
      </c>
      <c r="H155" s="212" t="s">
        <v>638</v>
      </c>
      <c r="I155" s="212" t="s">
        <v>639</v>
      </c>
      <c r="J155" s="213">
        <v>2788</v>
      </c>
    </row>
    <row r="156" spans="7:10" x14ac:dyDescent="0.25">
      <c r="G156" s="212" t="s">
        <v>338</v>
      </c>
      <c r="H156" s="212" t="s">
        <v>640</v>
      </c>
      <c r="I156" s="212" t="s">
        <v>641</v>
      </c>
      <c r="J156" s="213">
        <v>2785</v>
      </c>
    </row>
    <row r="157" spans="7:10" x14ac:dyDescent="0.25">
      <c r="G157" s="212" t="s">
        <v>338</v>
      </c>
      <c r="H157" s="212" t="s">
        <v>642</v>
      </c>
      <c r="I157" s="212" t="s">
        <v>643</v>
      </c>
      <c r="J157" s="213">
        <v>2785</v>
      </c>
    </row>
    <row r="158" spans="7:10" x14ac:dyDescent="0.25">
      <c r="G158" s="212" t="s">
        <v>338</v>
      </c>
      <c r="H158" s="212" t="s">
        <v>644</v>
      </c>
      <c r="I158" s="212" t="s">
        <v>645</v>
      </c>
      <c r="J158" s="213">
        <v>2784</v>
      </c>
    </row>
    <row r="159" spans="7:10" x14ac:dyDescent="0.25">
      <c r="G159" s="212" t="s">
        <v>338</v>
      </c>
      <c r="H159" s="212" t="s">
        <v>646</v>
      </c>
      <c r="I159" s="212" t="s">
        <v>647</v>
      </c>
      <c r="J159" s="213">
        <v>2762</v>
      </c>
    </row>
    <row r="160" spans="7:10" x14ac:dyDescent="0.25">
      <c r="G160" s="212" t="s">
        <v>338</v>
      </c>
      <c r="H160" s="212" t="s">
        <v>648</v>
      </c>
      <c r="I160" s="212" t="s">
        <v>649</v>
      </c>
      <c r="J160" s="213">
        <v>2749</v>
      </c>
    </row>
    <row r="161" spans="7:10" x14ac:dyDescent="0.25">
      <c r="G161" s="212" t="s">
        <v>338</v>
      </c>
      <c r="H161" s="212" t="s">
        <v>650</v>
      </c>
      <c r="I161" s="212" t="s">
        <v>651</v>
      </c>
      <c r="J161" s="213">
        <v>2729</v>
      </c>
    </row>
    <row r="162" spans="7:10" x14ac:dyDescent="0.25">
      <c r="G162" s="212" t="s">
        <v>338</v>
      </c>
      <c r="H162" s="212" t="s">
        <v>652</v>
      </c>
      <c r="I162" s="212" t="s">
        <v>653</v>
      </c>
      <c r="J162" s="213">
        <v>2721</v>
      </c>
    </row>
    <row r="163" spans="7:10" ht="30" x14ac:dyDescent="0.25">
      <c r="G163" s="212" t="s">
        <v>338</v>
      </c>
      <c r="H163" s="212" t="s">
        <v>654</v>
      </c>
      <c r="I163" s="212" t="s">
        <v>655</v>
      </c>
      <c r="J163" s="213">
        <v>2693</v>
      </c>
    </row>
    <row r="164" spans="7:10" x14ac:dyDescent="0.25">
      <c r="G164" s="212" t="s">
        <v>338</v>
      </c>
      <c r="H164" s="212" t="s">
        <v>656</v>
      </c>
      <c r="I164" s="212" t="s">
        <v>657</v>
      </c>
      <c r="J164" s="213">
        <v>2686</v>
      </c>
    </row>
    <row r="165" spans="7:10" x14ac:dyDescent="0.25">
      <c r="G165" s="212" t="s">
        <v>338</v>
      </c>
      <c r="H165" s="212" t="s">
        <v>658</v>
      </c>
      <c r="I165" s="212" t="s">
        <v>659</v>
      </c>
      <c r="J165" s="213">
        <v>2670</v>
      </c>
    </row>
    <row r="166" spans="7:10" x14ac:dyDescent="0.25">
      <c r="G166" s="212" t="s">
        <v>338</v>
      </c>
      <c r="H166" s="212" t="s">
        <v>660</v>
      </c>
      <c r="I166" s="212" t="s">
        <v>661</v>
      </c>
      <c r="J166" s="213">
        <v>2660</v>
      </c>
    </row>
    <row r="167" spans="7:10" x14ac:dyDescent="0.25">
      <c r="G167" s="212" t="s">
        <v>338</v>
      </c>
      <c r="H167" s="212" t="s">
        <v>662</v>
      </c>
      <c r="I167" s="212" t="s">
        <v>663</v>
      </c>
      <c r="J167" s="213">
        <v>2657</v>
      </c>
    </row>
    <row r="168" spans="7:10" x14ac:dyDescent="0.25">
      <c r="G168" s="212" t="s">
        <v>338</v>
      </c>
      <c r="H168" s="212" t="s">
        <v>664</v>
      </c>
      <c r="I168" s="212" t="s">
        <v>665</v>
      </c>
      <c r="J168" s="213">
        <v>2613</v>
      </c>
    </row>
    <row r="169" spans="7:10" x14ac:dyDescent="0.25">
      <c r="G169" s="212" t="s">
        <v>338</v>
      </c>
      <c r="H169" s="212" t="s">
        <v>666</v>
      </c>
      <c r="I169" s="212" t="s">
        <v>667</v>
      </c>
      <c r="J169" s="213">
        <v>2600</v>
      </c>
    </row>
    <row r="170" spans="7:10" x14ac:dyDescent="0.25">
      <c r="G170" s="212" t="s">
        <v>338</v>
      </c>
      <c r="H170" s="212" t="s">
        <v>668</v>
      </c>
      <c r="I170" s="212" t="s">
        <v>669</v>
      </c>
      <c r="J170" s="213">
        <v>2600</v>
      </c>
    </row>
    <row r="171" spans="7:10" x14ac:dyDescent="0.25">
      <c r="G171" s="212" t="s">
        <v>338</v>
      </c>
      <c r="H171" s="212" t="s">
        <v>670</v>
      </c>
      <c r="I171" s="212" t="s">
        <v>671</v>
      </c>
      <c r="J171" s="213">
        <v>2600</v>
      </c>
    </row>
    <row r="172" spans="7:10" x14ac:dyDescent="0.25">
      <c r="G172" s="212" t="s">
        <v>338</v>
      </c>
      <c r="H172" s="212" t="s">
        <v>672</v>
      </c>
      <c r="I172" s="212" t="s">
        <v>673</v>
      </c>
      <c r="J172" s="213">
        <v>2599</v>
      </c>
    </row>
    <row r="173" spans="7:10" x14ac:dyDescent="0.25">
      <c r="G173" s="212" t="s">
        <v>338</v>
      </c>
      <c r="H173" s="212" t="s">
        <v>674</v>
      </c>
      <c r="I173" s="212" t="s">
        <v>675</v>
      </c>
      <c r="J173" s="213">
        <v>2529</v>
      </c>
    </row>
    <row r="174" spans="7:10" ht="30" x14ac:dyDescent="0.25">
      <c r="G174" s="212" t="s">
        <v>338</v>
      </c>
      <c r="H174" s="212" t="s">
        <v>676</v>
      </c>
      <c r="I174" s="212" t="s">
        <v>677</v>
      </c>
      <c r="J174" s="213">
        <v>2523</v>
      </c>
    </row>
    <row r="175" spans="7:10" x14ac:dyDescent="0.25">
      <c r="G175" s="212" t="s">
        <v>338</v>
      </c>
      <c r="H175" s="212" t="s">
        <v>678</v>
      </c>
      <c r="I175" s="212" t="s">
        <v>679</v>
      </c>
      <c r="J175" s="213">
        <v>2516</v>
      </c>
    </row>
    <row r="176" spans="7:10" x14ac:dyDescent="0.25">
      <c r="G176" s="212" t="s">
        <v>338</v>
      </c>
      <c r="H176" s="212" t="s">
        <v>680</v>
      </c>
      <c r="I176" s="212" t="s">
        <v>681</v>
      </c>
      <c r="J176" s="213">
        <v>2500</v>
      </c>
    </row>
    <row r="177" spans="7:10" x14ac:dyDescent="0.25">
      <c r="G177" s="212" t="s">
        <v>338</v>
      </c>
      <c r="H177" s="212" t="s">
        <v>682</v>
      </c>
      <c r="I177" s="212" t="s">
        <v>683</v>
      </c>
      <c r="J177" s="213">
        <v>2500</v>
      </c>
    </row>
    <row r="178" spans="7:10" x14ac:dyDescent="0.25">
      <c r="G178" s="212" t="s">
        <v>338</v>
      </c>
      <c r="H178" s="212" t="s">
        <v>684</v>
      </c>
      <c r="I178" s="212" t="s">
        <v>685</v>
      </c>
      <c r="J178" s="213">
        <v>2499</v>
      </c>
    </row>
    <row r="179" spans="7:10" x14ac:dyDescent="0.25">
      <c r="G179" s="212" t="s">
        <v>338</v>
      </c>
      <c r="H179" s="212" t="s">
        <v>686</v>
      </c>
      <c r="I179" s="212" t="s">
        <v>687</v>
      </c>
      <c r="J179" s="213">
        <v>2467</v>
      </c>
    </row>
    <row r="180" spans="7:10" x14ac:dyDescent="0.25">
      <c r="G180" s="212" t="s">
        <v>338</v>
      </c>
      <c r="H180" s="212" t="s">
        <v>688</v>
      </c>
      <c r="I180" s="212" t="s">
        <v>689</v>
      </c>
      <c r="J180" s="213">
        <v>2465</v>
      </c>
    </row>
    <row r="181" spans="7:10" x14ac:dyDescent="0.25">
      <c r="G181" s="212" t="s">
        <v>338</v>
      </c>
      <c r="H181" s="212" t="s">
        <v>690</v>
      </c>
      <c r="I181" s="212" t="s">
        <v>691</v>
      </c>
      <c r="J181" s="213">
        <v>2449</v>
      </c>
    </row>
    <row r="182" spans="7:10" ht="30" x14ac:dyDescent="0.25">
      <c r="G182" s="212" t="s">
        <v>338</v>
      </c>
      <c r="H182" s="212" t="s">
        <v>692</v>
      </c>
      <c r="I182" s="212" t="s">
        <v>693</v>
      </c>
      <c r="J182" s="213">
        <v>2431</v>
      </c>
    </row>
    <row r="183" spans="7:10" x14ac:dyDescent="0.25">
      <c r="G183" s="212" t="s">
        <v>338</v>
      </c>
      <c r="H183" s="212" t="s">
        <v>694</v>
      </c>
      <c r="I183" s="212" t="s">
        <v>695</v>
      </c>
      <c r="J183" s="213">
        <v>2419</v>
      </c>
    </row>
    <row r="184" spans="7:10" x14ac:dyDescent="0.25">
      <c r="G184" s="212" t="s">
        <v>338</v>
      </c>
      <c r="H184" s="212" t="s">
        <v>696</v>
      </c>
      <c r="I184" s="212" t="s">
        <v>697</v>
      </c>
      <c r="J184" s="213">
        <v>2417</v>
      </c>
    </row>
    <row r="185" spans="7:10" x14ac:dyDescent="0.25">
      <c r="G185" s="212" t="s">
        <v>338</v>
      </c>
      <c r="H185" s="212" t="s">
        <v>698</v>
      </c>
      <c r="I185" s="212" t="s">
        <v>699</v>
      </c>
      <c r="J185" s="213">
        <v>2406</v>
      </c>
    </row>
    <row r="186" spans="7:10" x14ac:dyDescent="0.25">
      <c r="G186" s="212" t="s">
        <v>338</v>
      </c>
      <c r="H186" s="212" t="s">
        <v>700</v>
      </c>
      <c r="I186" s="212" t="s">
        <v>701</v>
      </c>
      <c r="J186" s="213">
        <v>2405</v>
      </c>
    </row>
    <row r="187" spans="7:10" x14ac:dyDescent="0.25">
      <c r="G187" s="212" t="s">
        <v>338</v>
      </c>
      <c r="H187" s="212" t="s">
        <v>702</v>
      </c>
      <c r="I187" s="212" t="s">
        <v>703</v>
      </c>
      <c r="J187" s="213">
        <v>2395</v>
      </c>
    </row>
    <row r="188" spans="7:10" x14ac:dyDescent="0.25">
      <c r="G188" s="212" t="s">
        <v>338</v>
      </c>
      <c r="H188" s="212" t="s">
        <v>704</v>
      </c>
      <c r="I188" s="212" t="s">
        <v>705</v>
      </c>
      <c r="J188" s="213">
        <v>2349</v>
      </c>
    </row>
    <row r="189" spans="7:10" x14ac:dyDescent="0.25">
      <c r="G189" s="212" t="s">
        <v>338</v>
      </c>
      <c r="H189" s="212" t="s">
        <v>706</v>
      </c>
      <c r="I189" s="212" t="s">
        <v>707</v>
      </c>
      <c r="J189" s="213">
        <v>2345</v>
      </c>
    </row>
    <row r="190" spans="7:10" x14ac:dyDescent="0.25">
      <c r="G190" s="212" t="s">
        <v>338</v>
      </c>
      <c r="H190" s="212" t="s">
        <v>708</v>
      </c>
      <c r="I190" s="212" t="s">
        <v>709</v>
      </c>
      <c r="J190" s="213">
        <v>2342</v>
      </c>
    </row>
    <row r="191" spans="7:10" x14ac:dyDescent="0.25">
      <c r="G191" s="212" t="s">
        <v>338</v>
      </c>
      <c r="H191" s="212" t="s">
        <v>710</v>
      </c>
      <c r="I191" s="212" t="s">
        <v>711</v>
      </c>
      <c r="J191" s="213">
        <v>2341</v>
      </c>
    </row>
    <row r="192" spans="7:10" x14ac:dyDescent="0.25">
      <c r="G192" s="212" t="s">
        <v>338</v>
      </c>
      <c r="H192" s="212" t="s">
        <v>712</v>
      </c>
      <c r="I192" s="212" t="s">
        <v>713</v>
      </c>
      <c r="J192" s="213">
        <v>2337</v>
      </c>
    </row>
    <row r="193" spans="7:10" x14ac:dyDescent="0.25">
      <c r="G193" s="212" t="s">
        <v>338</v>
      </c>
      <c r="H193" s="212" t="s">
        <v>714</v>
      </c>
      <c r="I193" s="212" t="s">
        <v>715</v>
      </c>
      <c r="J193" s="213">
        <v>2317</v>
      </c>
    </row>
    <row r="194" spans="7:10" x14ac:dyDescent="0.25">
      <c r="G194" s="212" t="s">
        <v>338</v>
      </c>
      <c r="H194" s="212" t="s">
        <v>716</v>
      </c>
      <c r="I194" s="212" t="s">
        <v>717</v>
      </c>
      <c r="J194" s="213">
        <v>2300</v>
      </c>
    </row>
    <row r="195" spans="7:10" x14ac:dyDescent="0.25">
      <c r="G195" s="212" t="s">
        <v>338</v>
      </c>
      <c r="H195" s="212" t="s">
        <v>718</v>
      </c>
      <c r="I195" s="212" t="s">
        <v>719</v>
      </c>
      <c r="J195" s="213">
        <v>2300</v>
      </c>
    </row>
    <row r="196" spans="7:10" x14ac:dyDescent="0.25">
      <c r="G196" s="212" t="s">
        <v>338</v>
      </c>
      <c r="H196" s="212" t="s">
        <v>720</v>
      </c>
      <c r="I196" s="212" t="s">
        <v>721</v>
      </c>
      <c r="J196" s="213">
        <v>2300</v>
      </c>
    </row>
    <row r="197" spans="7:10" ht="30" x14ac:dyDescent="0.25">
      <c r="G197" s="212" t="s">
        <v>338</v>
      </c>
      <c r="H197" s="212" t="s">
        <v>722</v>
      </c>
      <c r="I197" s="212" t="s">
        <v>723</v>
      </c>
      <c r="J197" s="213">
        <v>2283</v>
      </c>
    </row>
    <row r="198" spans="7:10" x14ac:dyDescent="0.25">
      <c r="G198" s="212" t="s">
        <v>338</v>
      </c>
      <c r="H198" s="212" t="s">
        <v>724</v>
      </c>
      <c r="I198" s="212" t="s">
        <v>725</v>
      </c>
      <c r="J198" s="213">
        <v>2277</v>
      </c>
    </row>
    <row r="199" spans="7:10" x14ac:dyDescent="0.25">
      <c r="G199" s="212" t="s">
        <v>338</v>
      </c>
      <c r="H199" s="212" t="s">
        <v>726</v>
      </c>
      <c r="I199" s="212" t="s">
        <v>727</v>
      </c>
      <c r="J199" s="213">
        <v>2259</v>
      </c>
    </row>
    <row r="200" spans="7:10" x14ac:dyDescent="0.25">
      <c r="G200" s="212" t="s">
        <v>338</v>
      </c>
      <c r="H200" s="212" t="s">
        <v>728</v>
      </c>
      <c r="I200" s="212" t="s">
        <v>729</v>
      </c>
      <c r="J200" s="213">
        <v>2250</v>
      </c>
    </row>
    <row r="201" spans="7:10" x14ac:dyDescent="0.25">
      <c r="G201" s="212" t="s">
        <v>338</v>
      </c>
      <c r="H201" s="212" t="s">
        <v>730</v>
      </c>
      <c r="I201" s="212" t="s">
        <v>731</v>
      </c>
      <c r="J201" s="213">
        <v>2232</v>
      </c>
    </row>
    <row r="202" spans="7:10" x14ac:dyDescent="0.25">
      <c r="G202" s="212" t="s">
        <v>338</v>
      </c>
      <c r="H202" s="212" t="s">
        <v>732</v>
      </c>
      <c r="I202" s="212" t="s">
        <v>733</v>
      </c>
      <c r="J202" s="213">
        <v>2219</v>
      </c>
    </row>
    <row r="203" spans="7:10" x14ac:dyDescent="0.25">
      <c r="G203" s="212" t="s">
        <v>338</v>
      </c>
      <c r="H203" s="212" t="s">
        <v>734</v>
      </c>
      <c r="I203" s="212" t="s">
        <v>735</v>
      </c>
      <c r="J203" s="213">
        <v>2200</v>
      </c>
    </row>
    <row r="204" spans="7:10" x14ac:dyDescent="0.25">
      <c r="G204" s="212" t="s">
        <v>338</v>
      </c>
      <c r="H204" s="212" t="s">
        <v>736</v>
      </c>
      <c r="I204" s="212" t="s">
        <v>737</v>
      </c>
      <c r="J204" s="213">
        <v>2200</v>
      </c>
    </row>
    <row r="205" spans="7:10" x14ac:dyDescent="0.25">
      <c r="G205" s="212" t="s">
        <v>338</v>
      </c>
      <c r="H205" s="212" t="s">
        <v>738</v>
      </c>
      <c r="I205" s="212" t="s">
        <v>739</v>
      </c>
      <c r="J205" s="213">
        <v>2187</v>
      </c>
    </row>
    <row r="206" spans="7:10" x14ac:dyDescent="0.25">
      <c r="G206" s="212" t="s">
        <v>338</v>
      </c>
      <c r="H206" s="212" t="s">
        <v>740</v>
      </c>
      <c r="I206" s="212" t="s">
        <v>741</v>
      </c>
      <c r="J206" s="213">
        <v>2183</v>
      </c>
    </row>
    <row r="207" spans="7:10" x14ac:dyDescent="0.25">
      <c r="G207" s="212" t="s">
        <v>338</v>
      </c>
      <c r="H207" s="212" t="s">
        <v>742</v>
      </c>
      <c r="I207" s="212" t="s">
        <v>743</v>
      </c>
      <c r="J207" s="213">
        <v>2183</v>
      </c>
    </row>
    <row r="208" spans="7:10" x14ac:dyDescent="0.25">
      <c r="G208" s="212" t="s">
        <v>338</v>
      </c>
      <c r="H208" s="212" t="s">
        <v>744</v>
      </c>
      <c r="I208" s="212" t="s">
        <v>745</v>
      </c>
      <c r="J208" s="213">
        <v>2173</v>
      </c>
    </row>
    <row r="209" spans="7:11" x14ac:dyDescent="0.25">
      <c r="G209" s="212" t="s">
        <v>338</v>
      </c>
      <c r="H209" s="212" t="s">
        <v>746</v>
      </c>
      <c r="I209" s="212" t="s">
        <v>747</v>
      </c>
      <c r="J209" s="213">
        <v>2158</v>
      </c>
    </row>
    <row r="210" spans="7:11" x14ac:dyDescent="0.25">
      <c r="G210" s="212" t="s">
        <v>338</v>
      </c>
      <c r="H210" s="212" t="s">
        <v>748</v>
      </c>
      <c r="I210" s="212" t="s">
        <v>749</v>
      </c>
      <c r="J210" s="213">
        <v>2149</v>
      </c>
    </row>
    <row r="211" spans="7:11" x14ac:dyDescent="0.25">
      <c r="G211" s="212" t="s">
        <v>338</v>
      </c>
      <c r="H211" s="212" t="s">
        <v>750</v>
      </c>
      <c r="I211" s="212" t="s">
        <v>751</v>
      </c>
      <c r="J211" s="213">
        <v>2149</v>
      </c>
    </row>
    <row r="212" spans="7:11" x14ac:dyDescent="0.25">
      <c r="G212" s="212" t="s">
        <v>338</v>
      </c>
      <c r="H212" s="212" t="s">
        <v>752</v>
      </c>
      <c r="I212" s="212" t="s">
        <v>753</v>
      </c>
      <c r="J212" s="213">
        <v>2148</v>
      </c>
    </row>
    <row r="213" spans="7:11" x14ac:dyDescent="0.25">
      <c r="G213" s="212" t="s">
        <v>338</v>
      </c>
      <c r="H213" s="212" t="s">
        <v>754</v>
      </c>
      <c r="I213" s="212" t="s">
        <v>755</v>
      </c>
      <c r="J213" s="213">
        <v>2145</v>
      </c>
    </row>
    <row r="214" spans="7:11" x14ac:dyDescent="0.25">
      <c r="G214" s="212" t="s">
        <v>338</v>
      </c>
      <c r="H214" s="212" t="s">
        <v>756</v>
      </c>
      <c r="I214" s="212" t="s">
        <v>757</v>
      </c>
      <c r="J214" s="213">
        <v>2144</v>
      </c>
    </row>
    <row r="215" spans="7:11" x14ac:dyDescent="0.25">
      <c r="G215" s="212" t="s">
        <v>338</v>
      </c>
      <c r="H215" s="212" t="s">
        <v>758</v>
      </c>
      <c r="I215" s="212" t="s">
        <v>759</v>
      </c>
      <c r="J215" s="213">
        <v>2144</v>
      </c>
    </row>
    <row r="216" spans="7:11" x14ac:dyDescent="0.25">
      <c r="G216" s="212" t="s">
        <v>338</v>
      </c>
      <c r="H216" s="212" t="s">
        <v>760</v>
      </c>
      <c r="I216" s="212" t="s">
        <v>761</v>
      </c>
      <c r="J216" s="213">
        <v>2141</v>
      </c>
    </row>
    <row r="217" spans="7:11" x14ac:dyDescent="0.25">
      <c r="G217" s="212" t="s">
        <v>338</v>
      </c>
      <c r="H217" s="212" t="s">
        <v>762</v>
      </c>
      <c r="I217" s="212" t="s">
        <v>763</v>
      </c>
      <c r="J217" s="213">
        <v>2129</v>
      </c>
    </row>
    <row r="218" spans="7:11" x14ac:dyDescent="0.25">
      <c r="G218" s="212" t="s">
        <v>338</v>
      </c>
      <c r="H218" s="212" t="s">
        <v>764</v>
      </c>
      <c r="I218" s="212" t="s">
        <v>765</v>
      </c>
      <c r="J218" s="213">
        <v>2102</v>
      </c>
    </row>
    <row r="219" spans="7:11" x14ac:dyDescent="0.25">
      <c r="G219" s="212" t="s">
        <v>338</v>
      </c>
      <c r="H219" s="212" t="s">
        <v>766</v>
      </c>
      <c r="I219" s="212" t="s">
        <v>767</v>
      </c>
      <c r="J219" s="213">
        <v>2101</v>
      </c>
    </row>
    <row r="220" spans="7:11" x14ac:dyDescent="0.25">
      <c r="G220" s="212" t="s">
        <v>338</v>
      </c>
      <c r="H220" s="215" t="s">
        <v>768</v>
      </c>
      <c r="I220" s="215" t="s">
        <v>769</v>
      </c>
      <c r="J220" s="216">
        <v>2100</v>
      </c>
      <c r="K220" s="216">
        <v>2100</v>
      </c>
    </row>
    <row r="221" spans="7:11" x14ac:dyDescent="0.25">
      <c r="G221" s="212" t="s">
        <v>338</v>
      </c>
      <c r="H221" s="212" t="s">
        <v>770</v>
      </c>
      <c r="I221" s="212" t="s">
        <v>771</v>
      </c>
      <c r="J221" s="213">
        <v>2098</v>
      </c>
    </row>
    <row r="222" spans="7:11" x14ac:dyDescent="0.25">
      <c r="G222" s="212" t="s">
        <v>338</v>
      </c>
      <c r="H222" s="212" t="s">
        <v>772</v>
      </c>
      <c r="I222" s="212" t="s">
        <v>773</v>
      </c>
      <c r="J222" s="213">
        <v>2097</v>
      </c>
    </row>
    <row r="223" spans="7:11" x14ac:dyDescent="0.25">
      <c r="G223" s="212" t="s">
        <v>338</v>
      </c>
      <c r="H223" s="212" t="s">
        <v>774</v>
      </c>
      <c r="I223" s="212" t="s">
        <v>775</v>
      </c>
      <c r="J223" s="213">
        <v>2083</v>
      </c>
    </row>
    <row r="224" spans="7:11" x14ac:dyDescent="0.25">
      <c r="G224" s="212" t="s">
        <v>338</v>
      </c>
      <c r="H224" s="212" t="s">
        <v>776</v>
      </c>
      <c r="I224" s="212" t="s">
        <v>777</v>
      </c>
      <c r="J224" s="213">
        <v>2078</v>
      </c>
    </row>
    <row r="225" spans="7:10" x14ac:dyDescent="0.25">
      <c r="G225" s="212" t="s">
        <v>338</v>
      </c>
      <c r="H225" s="212" t="s">
        <v>778</v>
      </c>
      <c r="I225" s="212" t="s">
        <v>779</v>
      </c>
      <c r="J225" s="213">
        <v>2073</v>
      </c>
    </row>
    <row r="226" spans="7:10" x14ac:dyDescent="0.25">
      <c r="G226" s="212" t="s">
        <v>338</v>
      </c>
      <c r="H226" s="212" t="s">
        <v>780</v>
      </c>
      <c r="I226" s="212" t="s">
        <v>781</v>
      </c>
      <c r="J226" s="213">
        <v>2065</v>
      </c>
    </row>
    <row r="227" spans="7:10" x14ac:dyDescent="0.25">
      <c r="G227" s="212" t="s">
        <v>338</v>
      </c>
      <c r="H227" s="212" t="s">
        <v>782</v>
      </c>
      <c r="I227" s="212" t="s">
        <v>783</v>
      </c>
      <c r="J227" s="213">
        <v>2062</v>
      </c>
    </row>
    <row r="228" spans="7:10" x14ac:dyDescent="0.25">
      <c r="G228" s="212" t="s">
        <v>338</v>
      </c>
      <c r="H228" s="212" t="s">
        <v>784</v>
      </c>
      <c r="I228" s="212" t="s">
        <v>785</v>
      </c>
      <c r="J228" s="213">
        <v>2061</v>
      </c>
    </row>
    <row r="229" spans="7:10" x14ac:dyDescent="0.25">
      <c r="G229" s="212" t="s">
        <v>338</v>
      </c>
      <c r="H229" s="212" t="s">
        <v>786</v>
      </c>
      <c r="I229" s="212" t="s">
        <v>787</v>
      </c>
      <c r="J229" s="213">
        <v>2060</v>
      </c>
    </row>
    <row r="230" spans="7:10" x14ac:dyDescent="0.25">
      <c r="G230" s="212" t="s">
        <v>338</v>
      </c>
      <c r="H230" s="212" t="s">
        <v>788</v>
      </c>
      <c r="I230" s="212" t="s">
        <v>789</v>
      </c>
      <c r="J230" s="213">
        <v>2057</v>
      </c>
    </row>
    <row r="231" spans="7:10" x14ac:dyDescent="0.25">
      <c r="G231" s="212" t="s">
        <v>338</v>
      </c>
      <c r="H231" s="212" t="s">
        <v>790</v>
      </c>
      <c r="I231" s="212" t="s">
        <v>791</v>
      </c>
      <c r="J231" s="213">
        <v>2054</v>
      </c>
    </row>
    <row r="232" spans="7:10" x14ac:dyDescent="0.25">
      <c r="G232" s="212" t="s">
        <v>338</v>
      </c>
      <c r="H232" s="212" t="s">
        <v>792</v>
      </c>
      <c r="I232" s="212" t="s">
        <v>793</v>
      </c>
      <c r="J232" s="213">
        <v>2052</v>
      </c>
    </row>
    <row r="233" spans="7:10" x14ac:dyDescent="0.25">
      <c r="G233" s="212" t="s">
        <v>338</v>
      </c>
      <c r="H233" s="212" t="s">
        <v>794</v>
      </c>
      <c r="I233" s="212" t="s">
        <v>795</v>
      </c>
      <c r="J233" s="213">
        <v>2038</v>
      </c>
    </row>
    <row r="234" spans="7:10" x14ac:dyDescent="0.25">
      <c r="G234" s="212" t="s">
        <v>338</v>
      </c>
      <c r="H234" s="212" t="s">
        <v>796</v>
      </c>
      <c r="I234" s="212" t="s">
        <v>797</v>
      </c>
      <c r="J234" s="213">
        <v>2028</v>
      </c>
    </row>
    <row r="235" spans="7:10" x14ac:dyDescent="0.25">
      <c r="G235" s="212" t="s">
        <v>338</v>
      </c>
      <c r="H235" s="212" t="s">
        <v>798</v>
      </c>
      <c r="I235" s="212" t="s">
        <v>799</v>
      </c>
      <c r="J235" s="213">
        <v>2020</v>
      </c>
    </row>
    <row r="236" spans="7:10" ht="30" x14ac:dyDescent="0.25">
      <c r="G236" s="212" t="s">
        <v>338</v>
      </c>
      <c r="H236" s="212" t="s">
        <v>800</v>
      </c>
      <c r="I236" s="212" t="s">
        <v>801</v>
      </c>
      <c r="J236" s="213">
        <v>2010</v>
      </c>
    </row>
    <row r="237" spans="7:10" x14ac:dyDescent="0.25">
      <c r="G237" s="212" t="s">
        <v>338</v>
      </c>
      <c r="H237" s="212" t="s">
        <v>802</v>
      </c>
      <c r="I237" s="212" t="s">
        <v>803</v>
      </c>
      <c r="J237" s="213">
        <v>2009</v>
      </c>
    </row>
    <row r="238" spans="7:10" x14ac:dyDescent="0.25">
      <c r="G238" s="212" t="s">
        <v>338</v>
      </c>
      <c r="H238" s="212" t="s">
        <v>804</v>
      </c>
      <c r="I238" s="212" t="s">
        <v>805</v>
      </c>
      <c r="J238" s="213">
        <v>2007</v>
      </c>
    </row>
    <row r="239" spans="7:10" x14ac:dyDescent="0.25">
      <c r="G239" s="212" t="s">
        <v>338</v>
      </c>
      <c r="H239" s="212" t="s">
        <v>806</v>
      </c>
      <c r="I239" s="212" t="s">
        <v>807</v>
      </c>
      <c r="J239" s="213">
        <v>2000</v>
      </c>
    </row>
    <row r="240" spans="7:10" x14ac:dyDescent="0.25">
      <c r="G240" s="212" t="s">
        <v>338</v>
      </c>
      <c r="H240" s="212" t="s">
        <v>808</v>
      </c>
      <c r="I240" s="212" t="s">
        <v>809</v>
      </c>
      <c r="J240" s="213">
        <v>2000</v>
      </c>
    </row>
    <row r="241" spans="7:10" x14ac:dyDescent="0.25">
      <c r="G241" s="212" t="s">
        <v>338</v>
      </c>
      <c r="H241" s="212" t="s">
        <v>810</v>
      </c>
      <c r="I241" s="212" t="s">
        <v>811</v>
      </c>
      <c r="J241" s="213">
        <v>2000</v>
      </c>
    </row>
    <row r="242" spans="7:10" x14ac:dyDescent="0.25">
      <c r="G242" s="212" t="s">
        <v>338</v>
      </c>
      <c r="H242" s="212" t="s">
        <v>812</v>
      </c>
      <c r="I242" s="212" t="s">
        <v>813</v>
      </c>
      <c r="J242" s="213">
        <v>2000</v>
      </c>
    </row>
    <row r="243" spans="7:10" x14ac:dyDescent="0.25">
      <c r="G243" s="212" t="s">
        <v>338</v>
      </c>
      <c r="H243" s="212" t="s">
        <v>814</v>
      </c>
      <c r="I243" s="212" t="s">
        <v>815</v>
      </c>
      <c r="J243" s="213">
        <v>2000</v>
      </c>
    </row>
    <row r="244" spans="7:10" x14ac:dyDescent="0.25">
      <c r="G244" s="212" t="s">
        <v>338</v>
      </c>
      <c r="H244" s="212" t="s">
        <v>816</v>
      </c>
      <c r="I244" s="212" t="s">
        <v>817</v>
      </c>
      <c r="J244" s="213">
        <v>2000</v>
      </c>
    </row>
    <row r="245" spans="7:10" ht="30" x14ac:dyDescent="0.25">
      <c r="G245" s="212" t="s">
        <v>338</v>
      </c>
      <c r="H245" s="212" t="s">
        <v>818</v>
      </c>
      <c r="I245" s="212" t="s">
        <v>819</v>
      </c>
      <c r="J245" s="213">
        <v>1996</v>
      </c>
    </row>
    <row r="246" spans="7:10" x14ac:dyDescent="0.25">
      <c r="G246" s="212" t="s">
        <v>338</v>
      </c>
      <c r="H246" s="212" t="s">
        <v>820</v>
      </c>
      <c r="I246" s="212" t="s">
        <v>821</v>
      </c>
      <c r="J246" s="213">
        <v>1996</v>
      </c>
    </row>
    <row r="247" spans="7:10" x14ac:dyDescent="0.25">
      <c r="G247" s="212" t="s">
        <v>338</v>
      </c>
      <c r="H247" s="212" t="s">
        <v>822</v>
      </c>
      <c r="I247" s="212" t="s">
        <v>823</v>
      </c>
      <c r="J247" s="213">
        <v>1986</v>
      </c>
    </row>
    <row r="248" spans="7:10" x14ac:dyDescent="0.25">
      <c r="G248" s="212" t="s">
        <v>338</v>
      </c>
      <c r="H248" s="212" t="s">
        <v>824</v>
      </c>
      <c r="I248" s="212" t="s">
        <v>825</v>
      </c>
      <c r="J248" s="213">
        <v>1983</v>
      </c>
    </row>
    <row r="249" spans="7:10" x14ac:dyDescent="0.25">
      <c r="G249" s="212" t="s">
        <v>338</v>
      </c>
      <c r="H249" s="212" t="s">
        <v>826</v>
      </c>
      <c r="I249" s="212" t="s">
        <v>827</v>
      </c>
      <c r="J249" s="213">
        <v>1983</v>
      </c>
    </row>
    <row r="250" spans="7:10" ht="30" x14ac:dyDescent="0.25">
      <c r="G250" s="212" t="s">
        <v>338</v>
      </c>
      <c r="H250" s="212" t="s">
        <v>828</v>
      </c>
      <c r="I250" s="212" t="s">
        <v>829</v>
      </c>
      <c r="J250" s="213">
        <v>1981</v>
      </c>
    </row>
    <row r="251" spans="7:10" x14ac:dyDescent="0.25">
      <c r="G251" s="212" t="s">
        <v>338</v>
      </c>
      <c r="H251" s="212" t="s">
        <v>830</v>
      </c>
      <c r="I251" s="212" t="s">
        <v>831</v>
      </c>
      <c r="J251" s="213">
        <v>1981</v>
      </c>
    </row>
    <row r="252" spans="7:10" x14ac:dyDescent="0.25">
      <c r="G252" s="212" t="s">
        <v>338</v>
      </c>
      <c r="H252" s="212" t="s">
        <v>832</v>
      </c>
      <c r="I252" s="212" t="s">
        <v>833</v>
      </c>
      <c r="J252" s="213">
        <v>1980</v>
      </c>
    </row>
    <row r="253" spans="7:10" x14ac:dyDescent="0.25">
      <c r="G253" s="212" t="s">
        <v>338</v>
      </c>
      <c r="H253" s="212" t="s">
        <v>834</v>
      </c>
      <c r="I253" s="212" t="s">
        <v>835</v>
      </c>
      <c r="J253" s="213">
        <v>1978</v>
      </c>
    </row>
    <row r="254" spans="7:10" x14ac:dyDescent="0.25">
      <c r="G254" s="212" t="s">
        <v>338</v>
      </c>
      <c r="H254" s="212" t="s">
        <v>836</v>
      </c>
      <c r="I254" s="212" t="s">
        <v>837</v>
      </c>
      <c r="J254" s="213">
        <v>1978</v>
      </c>
    </row>
    <row r="255" spans="7:10" x14ac:dyDescent="0.25">
      <c r="G255" s="212" t="s">
        <v>338</v>
      </c>
      <c r="H255" s="212" t="s">
        <v>838</v>
      </c>
      <c r="I255" s="212" t="s">
        <v>839</v>
      </c>
      <c r="J255" s="213">
        <v>1976</v>
      </c>
    </row>
    <row r="256" spans="7:10" x14ac:dyDescent="0.25">
      <c r="G256" s="212" t="s">
        <v>338</v>
      </c>
      <c r="H256" s="212" t="s">
        <v>840</v>
      </c>
      <c r="I256" s="212" t="s">
        <v>841</v>
      </c>
      <c r="J256" s="213">
        <v>1975</v>
      </c>
    </row>
    <row r="257" spans="7:10" x14ac:dyDescent="0.25">
      <c r="G257" s="212" t="s">
        <v>338</v>
      </c>
      <c r="H257" s="212" t="s">
        <v>842</v>
      </c>
      <c r="I257" s="212" t="s">
        <v>843</v>
      </c>
      <c r="J257" s="213">
        <v>1972</v>
      </c>
    </row>
    <row r="258" spans="7:10" x14ac:dyDescent="0.25">
      <c r="G258" s="212" t="s">
        <v>338</v>
      </c>
      <c r="H258" s="212" t="s">
        <v>844</v>
      </c>
      <c r="I258" s="212" t="s">
        <v>845</v>
      </c>
      <c r="J258" s="213">
        <v>1971</v>
      </c>
    </row>
    <row r="259" spans="7:10" x14ac:dyDescent="0.25">
      <c r="G259" s="212" t="s">
        <v>338</v>
      </c>
      <c r="H259" s="212" t="s">
        <v>846</v>
      </c>
      <c r="I259" s="212" t="s">
        <v>847</v>
      </c>
      <c r="J259" s="213">
        <v>1969</v>
      </c>
    </row>
    <row r="260" spans="7:10" x14ac:dyDescent="0.25">
      <c r="G260" s="212" t="s">
        <v>338</v>
      </c>
      <c r="H260" s="212" t="s">
        <v>848</v>
      </c>
      <c r="I260" s="212" t="s">
        <v>849</v>
      </c>
      <c r="J260" s="213">
        <v>1969</v>
      </c>
    </row>
    <row r="261" spans="7:10" x14ac:dyDescent="0.25">
      <c r="G261" s="212" t="s">
        <v>338</v>
      </c>
      <c r="H261" s="212" t="s">
        <v>850</v>
      </c>
      <c r="I261" s="212" t="s">
        <v>851</v>
      </c>
      <c r="J261" s="213">
        <v>1967</v>
      </c>
    </row>
    <row r="262" spans="7:10" x14ac:dyDescent="0.25">
      <c r="G262" s="212" t="s">
        <v>338</v>
      </c>
      <c r="H262" s="212" t="s">
        <v>852</v>
      </c>
      <c r="I262" s="212" t="s">
        <v>853</v>
      </c>
      <c r="J262" s="213">
        <v>1965</v>
      </c>
    </row>
    <row r="263" spans="7:10" x14ac:dyDescent="0.25">
      <c r="G263" s="212" t="s">
        <v>338</v>
      </c>
      <c r="H263" s="212" t="s">
        <v>854</v>
      </c>
      <c r="I263" s="212" t="s">
        <v>855</v>
      </c>
      <c r="J263" s="213">
        <v>1965</v>
      </c>
    </row>
    <row r="264" spans="7:10" x14ac:dyDescent="0.25">
      <c r="G264" s="212" t="s">
        <v>338</v>
      </c>
      <c r="H264" s="212" t="s">
        <v>856</v>
      </c>
      <c r="I264" s="212" t="s">
        <v>857</v>
      </c>
      <c r="J264" s="213">
        <v>1963</v>
      </c>
    </row>
    <row r="265" spans="7:10" x14ac:dyDescent="0.25">
      <c r="G265" s="212" t="s">
        <v>338</v>
      </c>
      <c r="H265" s="212" t="s">
        <v>858</v>
      </c>
      <c r="I265" s="212" t="s">
        <v>859</v>
      </c>
      <c r="J265" s="213">
        <v>1962</v>
      </c>
    </row>
    <row r="266" spans="7:10" x14ac:dyDescent="0.25">
      <c r="G266" s="212" t="s">
        <v>338</v>
      </c>
      <c r="H266" s="212" t="s">
        <v>860</v>
      </c>
      <c r="I266" s="212" t="s">
        <v>861</v>
      </c>
      <c r="J266" s="213">
        <v>1961</v>
      </c>
    </row>
    <row r="267" spans="7:10" x14ac:dyDescent="0.25">
      <c r="G267" s="212" t="s">
        <v>338</v>
      </c>
      <c r="H267" s="212" t="s">
        <v>862</v>
      </c>
      <c r="I267" s="212" t="s">
        <v>863</v>
      </c>
      <c r="J267" s="213">
        <v>1960</v>
      </c>
    </row>
    <row r="268" spans="7:10" x14ac:dyDescent="0.25">
      <c r="G268" s="212" t="s">
        <v>338</v>
      </c>
      <c r="H268" s="212" t="s">
        <v>864</v>
      </c>
      <c r="I268" s="212" t="s">
        <v>865</v>
      </c>
      <c r="J268" s="213">
        <v>1960</v>
      </c>
    </row>
    <row r="269" spans="7:10" x14ac:dyDescent="0.25">
      <c r="G269" s="212" t="s">
        <v>338</v>
      </c>
      <c r="H269" s="212" t="s">
        <v>866</v>
      </c>
      <c r="I269" s="212" t="s">
        <v>867</v>
      </c>
      <c r="J269" s="213">
        <v>1959</v>
      </c>
    </row>
    <row r="270" spans="7:10" x14ac:dyDescent="0.25">
      <c r="G270" s="212" t="s">
        <v>338</v>
      </c>
      <c r="H270" s="212" t="s">
        <v>868</v>
      </c>
      <c r="I270" s="212" t="s">
        <v>869</v>
      </c>
      <c r="J270" s="213">
        <v>1951</v>
      </c>
    </row>
    <row r="271" spans="7:10" x14ac:dyDescent="0.25">
      <c r="G271" s="212" t="s">
        <v>338</v>
      </c>
      <c r="H271" s="212" t="s">
        <v>870</v>
      </c>
      <c r="I271" s="212" t="s">
        <v>871</v>
      </c>
      <c r="J271" s="213">
        <v>1950</v>
      </c>
    </row>
    <row r="272" spans="7:10" x14ac:dyDescent="0.25">
      <c r="G272" s="212" t="s">
        <v>338</v>
      </c>
      <c r="H272" s="212" t="s">
        <v>872</v>
      </c>
      <c r="I272" s="212" t="s">
        <v>873</v>
      </c>
      <c r="J272" s="213">
        <v>1949</v>
      </c>
    </row>
    <row r="273" spans="7:10" x14ac:dyDescent="0.25">
      <c r="G273" s="212" t="s">
        <v>338</v>
      </c>
      <c r="H273" s="212" t="s">
        <v>874</v>
      </c>
      <c r="I273" s="212" t="s">
        <v>875</v>
      </c>
      <c r="J273" s="213">
        <v>1948</v>
      </c>
    </row>
    <row r="274" spans="7:10" x14ac:dyDescent="0.25">
      <c r="G274" s="212" t="s">
        <v>338</v>
      </c>
      <c r="H274" s="212" t="s">
        <v>876</v>
      </c>
      <c r="I274" s="212" t="s">
        <v>877</v>
      </c>
      <c r="J274" s="213">
        <v>1946</v>
      </c>
    </row>
    <row r="275" spans="7:10" x14ac:dyDescent="0.25">
      <c r="G275" s="212" t="s">
        <v>338</v>
      </c>
      <c r="H275" s="212" t="s">
        <v>878</v>
      </c>
      <c r="I275" s="212" t="s">
        <v>879</v>
      </c>
      <c r="J275" s="213">
        <v>1945</v>
      </c>
    </row>
    <row r="276" spans="7:10" x14ac:dyDescent="0.25">
      <c r="G276" s="212" t="s">
        <v>338</v>
      </c>
      <c r="H276" s="212" t="s">
        <v>880</v>
      </c>
      <c r="I276" s="212" t="s">
        <v>881</v>
      </c>
      <c r="J276" s="213">
        <v>1940</v>
      </c>
    </row>
    <row r="277" spans="7:10" x14ac:dyDescent="0.25">
      <c r="G277" s="212" t="s">
        <v>338</v>
      </c>
      <c r="H277" s="212" t="s">
        <v>882</v>
      </c>
      <c r="I277" s="212" t="s">
        <v>883</v>
      </c>
      <c r="J277" s="213">
        <v>1940</v>
      </c>
    </row>
    <row r="278" spans="7:10" x14ac:dyDescent="0.25">
      <c r="G278" s="212" t="s">
        <v>338</v>
      </c>
      <c r="H278" s="212" t="s">
        <v>884</v>
      </c>
      <c r="I278" s="212" t="s">
        <v>885</v>
      </c>
      <c r="J278" s="213">
        <v>1938</v>
      </c>
    </row>
    <row r="279" spans="7:10" x14ac:dyDescent="0.25">
      <c r="G279" s="212" t="s">
        <v>338</v>
      </c>
      <c r="H279" s="212" t="s">
        <v>886</v>
      </c>
      <c r="I279" s="212" t="s">
        <v>887</v>
      </c>
      <c r="J279" s="213">
        <v>1930</v>
      </c>
    </row>
    <row r="280" spans="7:10" x14ac:dyDescent="0.25">
      <c r="G280" s="212" t="s">
        <v>338</v>
      </c>
      <c r="H280" s="212" t="s">
        <v>888</v>
      </c>
      <c r="I280" s="212" t="s">
        <v>889</v>
      </c>
      <c r="J280" s="213">
        <v>1920</v>
      </c>
    </row>
    <row r="281" spans="7:10" x14ac:dyDescent="0.25">
      <c r="G281" s="212" t="s">
        <v>338</v>
      </c>
      <c r="H281" s="212" t="s">
        <v>890</v>
      </c>
      <c r="I281" s="212" t="s">
        <v>891</v>
      </c>
      <c r="J281" s="213">
        <v>1920</v>
      </c>
    </row>
    <row r="282" spans="7:10" x14ac:dyDescent="0.25">
      <c r="G282" s="212" t="s">
        <v>338</v>
      </c>
      <c r="H282" s="212" t="s">
        <v>892</v>
      </c>
      <c r="I282" s="212" t="s">
        <v>893</v>
      </c>
      <c r="J282" s="213">
        <v>1920</v>
      </c>
    </row>
    <row r="283" spans="7:10" x14ac:dyDescent="0.25">
      <c r="G283" s="212" t="s">
        <v>338</v>
      </c>
      <c r="H283" s="212" t="s">
        <v>894</v>
      </c>
      <c r="I283" s="212" t="s">
        <v>895</v>
      </c>
      <c r="J283" s="213">
        <v>1920</v>
      </c>
    </row>
    <row r="284" spans="7:10" x14ac:dyDescent="0.25">
      <c r="G284" s="212" t="s">
        <v>338</v>
      </c>
      <c r="H284" s="212" t="s">
        <v>896</v>
      </c>
      <c r="I284" s="212" t="s">
        <v>897</v>
      </c>
      <c r="J284" s="213">
        <v>1907</v>
      </c>
    </row>
    <row r="285" spans="7:10" x14ac:dyDescent="0.25">
      <c r="G285" s="212" t="s">
        <v>338</v>
      </c>
      <c r="H285" s="212" t="s">
        <v>898</v>
      </c>
      <c r="I285" s="212" t="s">
        <v>899</v>
      </c>
      <c r="J285" s="213">
        <v>1900</v>
      </c>
    </row>
    <row r="286" spans="7:10" x14ac:dyDescent="0.25">
      <c r="G286" s="212" t="s">
        <v>338</v>
      </c>
      <c r="H286" s="212" t="s">
        <v>900</v>
      </c>
      <c r="I286" s="212" t="s">
        <v>901</v>
      </c>
      <c r="J286" s="213">
        <v>1900</v>
      </c>
    </row>
    <row r="287" spans="7:10" ht="30" x14ac:dyDescent="0.25">
      <c r="G287" s="212" t="s">
        <v>338</v>
      </c>
      <c r="H287" s="212" t="s">
        <v>902</v>
      </c>
      <c r="I287" s="212" t="s">
        <v>903</v>
      </c>
      <c r="J287" s="213">
        <v>1900</v>
      </c>
    </row>
    <row r="288" spans="7:10" x14ac:dyDescent="0.25">
      <c r="G288" s="212" t="s">
        <v>338</v>
      </c>
      <c r="H288" s="212" t="s">
        <v>904</v>
      </c>
      <c r="I288" s="212" t="s">
        <v>905</v>
      </c>
      <c r="J288" s="213">
        <v>1892</v>
      </c>
    </row>
    <row r="289" spans="7:10" ht="30" x14ac:dyDescent="0.25">
      <c r="G289" s="212" t="s">
        <v>338</v>
      </c>
      <c r="H289" s="212" t="s">
        <v>906</v>
      </c>
      <c r="I289" s="212" t="s">
        <v>907</v>
      </c>
      <c r="J289" s="213">
        <v>1888</v>
      </c>
    </row>
    <row r="290" spans="7:10" x14ac:dyDescent="0.25">
      <c r="G290" s="212" t="s">
        <v>338</v>
      </c>
      <c r="H290" s="212" t="s">
        <v>908</v>
      </c>
      <c r="I290" s="212" t="s">
        <v>909</v>
      </c>
      <c r="J290" s="213">
        <v>1882</v>
      </c>
    </row>
    <row r="291" spans="7:10" x14ac:dyDescent="0.25">
      <c r="G291" s="212" t="s">
        <v>338</v>
      </c>
      <c r="H291" s="212" t="s">
        <v>910</v>
      </c>
      <c r="I291" s="212" t="s">
        <v>911</v>
      </c>
      <c r="J291" s="213">
        <v>1874</v>
      </c>
    </row>
    <row r="292" spans="7:10" x14ac:dyDescent="0.25">
      <c r="G292" s="212" t="s">
        <v>338</v>
      </c>
      <c r="H292" s="212" t="s">
        <v>912</v>
      </c>
      <c r="I292" s="212" t="s">
        <v>913</v>
      </c>
      <c r="J292" s="213">
        <v>1864</v>
      </c>
    </row>
    <row r="293" spans="7:10" x14ac:dyDescent="0.25">
      <c r="G293" s="212" t="s">
        <v>338</v>
      </c>
      <c r="H293" s="212" t="s">
        <v>914</v>
      </c>
      <c r="I293" s="212" t="s">
        <v>915</v>
      </c>
      <c r="J293" s="213">
        <v>1845</v>
      </c>
    </row>
    <row r="294" spans="7:10" x14ac:dyDescent="0.25">
      <c r="G294" s="212" t="s">
        <v>338</v>
      </c>
      <c r="H294" s="212" t="s">
        <v>916</v>
      </c>
      <c r="I294" s="212" t="s">
        <v>917</v>
      </c>
      <c r="J294" s="213">
        <v>1837</v>
      </c>
    </row>
    <row r="295" spans="7:10" x14ac:dyDescent="0.25">
      <c r="G295" s="212" t="s">
        <v>338</v>
      </c>
      <c r="H295" s="212" t="s">
        <v>918</v>
      </c>
      <c r="I295" s="212" t="s">
        <v>919</v>
      </c>
      <c r="J295" s="213">
        <v>1826</v>
      </c>
    </row>
    <row r="296" spans="7:10" x14ac:dyDescent="0.25">
      <c r="G296" s="212" t="s">
        <v>338</v>
      </c>
      <c r="H296" s="212" t="s">
        <v>920</v>
      </c>
      <c r="I296" s="212" t="s">
        <v>921</v>
      </c>
      <c r="J296" s="213">
        <v>1823</v>
      </c>
    </row>
    <row r="297" spans="7:10" x14ac:dyDescent="0.25">
      <c r="G297" s="212" t="s">
        <v>338</v>
      </c>
      <c r="H297" s="212" t="s">
        <v>922</v>
      </c>
      <c r="I297" s="212" t="s">
        <v>923</v>
      </c>
      <c r="J297" s="213">
        <v>1812</v>
      </c>
    </row>
    <row r="298" spans="7:10" x14ac:dyDescent="0.25">
      <c r="G298" s="212" t="s">
        <v>338</v>
      </c>
      <c r="H298" s="212" t="s">
        <v>924</v>
      </c>
      <c r="I298" s="212" t="s">
        <v>925</v>
      </c>
      <c r="J298" s="213">
        <v>1800</v>
      </c>
    </row>
    <row r="299" spans="7:10" x14ac:dyDescent="0.25">
      <c r="G299" s="212" t="s">
        <v>338</v>
      </c>
      <c r="H299" s="212" t="s">
        <v>926</v>
      </c>
      <c r="I299" s="212" t="s">
        <v>927</v>
      </c>
      <c r="J299" s="213">
        <v>1799</v>
      </c>
    </row>
    <row r="300" spans="7:10" x14ac:dyDescent="0.25">
      <c r="G300" s="212" t="s">
        <v>338</v>
      </c>
      <c r="H300" s="212" t="s">
        <v>928</v>
      </c>
      <c r="I300" s="212" t="s">
        <v>929</v>
      </c>
      <c r="J300" s="213">
        <v>1798</v>
      </c>
    </row>
    <row r="301" spans="7:10" x14ac:dyDescent="0.25">
      <c r="G301" s="212" t="s">
        <v>338</v>
      </c>
      <c r="H301" s="212" t="s">
        <v>930</v>
      </c>
      <c r="I301" s="212" t="s">
        <v>931</v>
      </c>
      <c r="J301" s="213">
        <v>1775</v>
      </c>
    </row>
    <row r="302" spans="7:10" x14ac:dyDescent="0.25">
      <c r="G302" s="212" t="s">
        <v>338</v>
      </c>
      <c r="H302" s="212" t="s">
        <v>932</v>
      </c>
      <c r="I302" s="212" t="s">
        <v>933</v>
      </c>
      <c r="J302" s="213">
        <v>1763</v>
      </c>
    </row>
    <row r="303" spans="7:10" x14ac:dyDescent="0.25">
      <c r="G303" s="212" t="s">
        <v>338</v>
      </c>
      <c r="H303" s="212" t="s">
        <v>934</v>
      </c>
      <c r="I303" s="212" t="s">
        <v>935</v>
      </c>
      <c r="J303" s="213">
        <v>1758</v>
      </c>
    </row>
    <row r="304" spans="7:10" x14ac:dyDescent="0.25">
      <c r="G304" s="212" t="s">
        <v>338</v>
      </c>
      <c r="H304" s="212" t="s">
        <v>936</v>
      </c>
      <c r="I304" s="212" t="s">
        <v>937</v>
      </c>
      <c r="J304" s="213">
        <v>1755</v>
      </c>
    </row>
    <row r="305" spans="7:10" x14ac:dyDescent="0.25">
      <c r="G305" s="212" t="s">
        <v>338</v>
      </c>
      <c r="H305" s="212" t="s">
        <v>938</v>
      </c>
      <c r="I305" s="212" t="s">
        <v>939</v>
      </c>
      <c r="J305" s="213">
        <v>1725</v>
      </c>
    </row>
    <row r="306" spans="7:10" x14ac:dyDescent="0.25">
      <c r="G306" s="212" t="s">
        <v>338</v>
      </c>
      <c r="H306" s="212" t="s">
        <v>940</v>
      </c>
      <c r="I306" s="212" t="s">
        <v>941</v>
      </c>
      <c r="J306" s="213">
        <v>1723</v>
      </c>
    </row>
    <row r="307" spans="7:10" x14ac:dyDescent="0.25">
      <c r="G307" s="212" t="s">
        <v>338</v>
      </c>
      <c r="H307" s="212" t="s">
        <v>942</v>
      </c>
      <c r="I307" s="212" t="s">
        <v>943</v>
      </c>
      <c r="J307" s="213">
        <v>1722</v>
      </c>
    </row>
    <row r="308" spans="7:10" x14ac:dyDescent="0.25">
      <c r="G308" s="212" t="s">
        <v>338</v>
      </c>
      <c r="H308" s="212" t="s">
        <v>944</v>
      </c>
      <c r="I308" s="212" t="s">
        <v>945</v>
      </c>
      <c r="J308" s="213">
        <v>1721</v>
      </c>
    </row>
    <row r="309" spans="7:10" x14ac:dyDescent="0.25">
      <c r="G309" s="212" t="s">
        <v>338</v>
      </c>
      <c r="H309" s="212" t="s">
        <v>946</v>
      </c>
      <c r="I309" s="212" t="s">
        <v>947</v>
      </c>
      <c r="J309" s="213">
        <v>1709</v>
      </c>
    </row>
    <row r="310" spans="7:10" x14ac:dyDescent="0.25">
      <c r="G310" s="212" t="s">
        <v>338</v>
      </c>
      <c r="H310" s="212" t="s">
        <v>948</v>
      </c>
      <c r="I310" s="212" t="s">
        <v>949</v>
      </c>
      <c r="J310" s="213">
        <v>1700</v>
      </c>
    </row>
    <row r="311" spans="7:10" x14ac:dyDescent="0.25">
      <c r="G311" s="212" t="s">
        <v>338</v>
      </c>
      <c r="H311" s="212" t="s">
        <v>950</v>
      </c>
      <c r="I311" s="212" t="s">
        <v>951</v>
      </c>
      <c r="J311" s="213">
        <v>1695</v>
      </c>
    </row>
    <row r="312" spans="7:10" x14ac:dyDescent="0.25">
      <c r="G312" s="212" t="s">
        <v>338</v>
      </c>
      <c r="H312" s="212" t="s">
        <v>952</v>
      </c>
      <c r="I312" s="212" t="s">
        <v>953</v>
      </c>
      <c r="J312" s="213">
        <v>1692</v>
      </c>
    </row>
    <row r="313" spans="7:10" x14ac:dyDescent="0.25">
      <c r="G313" s="212" t="s">
        <v>338</v>
      </c>
      <c r="H313" s="212" t="s">
        <v>954</v>
      </c>
      <c r="I313" s="212" t="s">
        <v>955</v>
      </c>
      <c r="J313" s="213">
        <v>1692</v>
      </c>
    </row>
    <row r="314" spans="7:10" x14ac:dyDescent="0.25">
      <c r="G314" s="212" t="s">
        <v>338</v>
      </c>
      <c r="H314" s="212" t="s">
        <v>956</v>
      </c>
      <c r="I314" s="212" t="s">
        <v>957</v>
      </c>
      <c r="J314" s="213">
        <v>1681</v>
      </c>
    </row>
    <row r="315" spans="7:10" x14ac:dyDescent="0.25">
      <c r="G315" s="212" t="s">
        <v>338</v>
      </c>
      <c r="H315" s="212" t="s">
        <v>958</v>
      </c>
      <c r="I315" s="212" t="s">
        <v>959</v>
      </c>
      <c r="J315" s="213">
        <v>1671</v>
      </c>
    </row>
    <row r="316" spans="7:10" x14ac:dyDescent="0.25">
      <c r="G316" s="212" t="s">
        <v>338</v>
      </c>
      <c r="H316" s="212" t="s">
        <v>960</v>
      </c>
      <c r="I316" s="212" t="s">
        <v>961</v>
      </c>
      <c r="J316" s="213">
        <v>1670</v>
      </c>
    </row>
    <row r="317" spans="7:10" x14ac:dyDescent="0.25">
      <c r="G317" s="212" t="s">
        <v>338</v>
      </c>
      <c r="H317" s="212" t="s">
        <v>962</v>
      </c>
      <c r="I317" s="212" t="s">
        <v>963</v>
      </c>
      <c r="J317" s="213">
        <v>1665</v>
      </c>
    </row>
    <row r="318" spans="7:10" x14ac:dyDescent="0.25">
      <c r="G318" s="212" t="s">
        <v>338</v>
      </c>
      <c r="H318" s="212" t="s">
        <v>964</v>
      </c>
      <c r="I318" s="212" t="s">
        <v>965</v>
      </c>
      <c r="J318" s="213">
        <v>1662</v>
      </c>
    </row>
    <row r="319" spans="7:10" x14ac:dyDescent="0.25">
      <c r="G319" s="212" t="s">
        <v>338</v>
      </c>
      <c r="H319" s="212" t="s">
        <v>966</v>
      </c>
      <c r="I319" s="212" t="s">
        <v>967</v>
      </c>
      <c r="J319" s="213">
        <v>1661</v>
      </c>
    </row>
    <row r="320" spans="7:10" x14ac:dyDescent="0.25">
      <c r="G320" s="212" t="s">
        <v>338</v>
      </c>
      <c r="H320" s="212" t="s">
        <v>968</v>
      </c>
      <c r="I320" s="212" t="s">
        <v>969</v>
      </c>
      <c r="J320" s="213">
        <v>1649</v>
      </c>
    </row>
    <row r="321" spans="7:10" x14ac:dyDescent="0.25">
      <c r="G321" s="212" t="s">
        <v>338</v>
      </c>
      <c r="H321" s="212" t="s">
        <v>970</v>
      </c>
      <c r="I321" s="212" t="s">
        <v>971</v>
      </c>
      <c r="J321" s="213">
        <v>1646</v>
      </c>
    </row>
    <row r="322" spans="7:10" x14ac:dyDescent="0.25">
      <c r="G322" s="212" t="s">
        <v>338</v>
      </c>
      <c r="H322" s="212" t="s">
        <v>972</v>
      </c>
      <c r="I322" s="212" t="s">
        <v>973</v>
      </c>
      <c r="J322" s="213">
        <v>1629</v>
      </c>
    </row>
    <row r="323" spans="7:10" x14ac:dyDescent="0.25">
      <c r="G323" s="212" t="s">
        <v>338</v>
      </c>
      <c r="H323" s="212" t="s">
        <v>974</v>
      </c>
      <c r="I323" s="212" t="s">
        <v>975</v>
      </c>
      <c r="J323" s="213">
        <v>1623</v>
      </c>
    </row>
    <row r="324" spans="7:10" ht="30" x14ac:dyDescent="0.25">
      <c r="G324" s="212" t="s">
        <v>338</v>
      </c>
      <c r="H324" s="212" t="s">
        <v>976</v>
      </c>
      <c r="I324" s="212" t="s">
        <v>977</v>
      </c>
      <c r="J324" s="213">
        <v>1616</v>
      </c>
    </row>
    <row r="325" spans="7:10" x14ac:dyDescent="0.25">
      <c r="G325" s="212" t="s">
        <v>338</v>
      </c>
      <c r="H325" s="212" t="s">
        <v>978</v>
      </c>
      <c r="I325" s="212" t="s">
        <v>979</v>
      </c>
      <c r="J325" s="213">
        <v>1611</v>
      </c>
    </row>
    <row r="326" spans="7:10" x14ac:dyDescent="0.25">
      <c r="G326" s="212" t="s">
        <v>338</v>
      </c>
      <c r="H326" s="212" t="s">
        <v>980</v>
      </c>
      <c r="I326" s="212" t="s">
        <v>981</v>
      </c>
      <c r="J326" s="213">
        <v>1601</v>
      </c>
    </row>
    <row r="327" spans="7:10" x14ac:dyDescent="0.25">
      <c r="G327" s="212" t="s">
        <v>338</v>
      </c>
      <c r="H327" s="212" t="s">
        <v>982</v>
      </c>
      <c r="I327" s="212" t="s">
        <v>983</v>
      </c>
      <c r="J327" s="213">
        <v>1600</v>
      </c>
    </row>
    <row r="328" spans="7:10" x14ac:dyDescent="0.25">
      <c r="G328" s="212" t="s">
        <v>338</v>
      </c>
      <c r="H328" s="212" t="s">
        <v>984</v>
      </c>
      <c r="I328" s="212" t="s">
        <v>985</v>
      </c>
      <c r="J328" s="213">
        <v>1600</v>
      </c>
    </row>
    <row r="329" spans="7:10" x14ac:dyDescent="0.25">
      <c r="G329" s="212" t="s">
        <v>338</v>
      </c>
      <c r="H329" s="212" t="s">
        <v>986</v>
      </c>
      <c r="I329" s="212" t="s">
        <v>987</v>
      </c>
      <c r="J329" s="213">
        <v>1586</v>
      </c>
    </row>
    <row r="330" spans="7:10" ht="30" x14ac:dyDescent="0.25">
      <c r="G330" s="212" t="s">
        <v>338</v>
      </c>
      <c r="H330" s="212" t="s">
        <v>988</v>
      </c>
      <c r="I330" s="212" t="s">
        <v>989</v>
      </c>
      <c r="J330" s="213">
        <v>1571</v>
      </c>
    </row>
    <row r="331" spans="7:10" x14ac:dyDescent="0.25">
      <c r="G331" s="212" t="s">
        <v>338</v>
      </c>
      <c r="H331" s="212" t="s">
        <v>990</v>
      </c>
      <c r="I331" s="212" t="s">
        <v>991</v>
      </c>
      <c r="J331" s="213">
        <v>1566</v>
      </c>
    </row>
    <row r="332" spans="7:10" x14ac:dyDescent="0.25">
      <c r="G332" s="212" t="s">
        <v>338</v>
      </c>
      <c r="H332" s="212" t="s">
        <v>992</v>
      </c>
      <c r="I332" s="212" t="s">
        <v>993</v>
      </c>
      <c r="J332" s="213">
        <v>1562</v>
      </c>
    </row>
    <row r="333" spans="7:10" x14ac:dyDescent="0.25">
      <c r="G333" s="212" t="s">
        <v>338</v>
      </c>
      <c r="H333" s="212" t="s">
        <v>994</v>
      </c>
      <c r="I333" s="212" t="s">
        <v>995</v>
      </c>
      <c r="J333" s="213">
        <v>1550</v>
      </c>
    </row>
    <row r="334" spans="7:10" x14ac:dyDescent="0.25">
      <c r="G334" s="212" t="s">
        <v>338</v>
      </c>
      <c r="H334" s="212" t="s">
        <v>996</v>
      </c>
      <c r="I334" s="212" t="s">
        <v>997</v>
      </c>
      <c r="J334" s="213">
        <v>1550</v>
      </c>
    </row>
    <row r="335" spans="7:10" x14ac:dyDescent="0.25">
      <c r="G335" s="212" t="s">
        <v>338</v>
      </c>
      <c r="H335" s="212" t="s">
        <v>998</v>
      </c>
      <c r="I335" s="212" t="s">
        <v>999</v>
      </c>
      <c r="J335" s="213">
        <v>1548</v>
      </c>
    </row>
    <row r="336" spans="7:10" x14ac:dyDescent="0.25">
      <c r="G336" s="212" t="s">
        <v>338</v>
      </c>
      <c r="H336" s="212" t="s">
        <v>1000</v>
      </c>
      <c r="I336" s="212" t="s">
        <v>1001</v>
      </c>
      <c r="J336" s="213">
        <v>1546</v>
      </c>
    </row>
    <row r="337" spans="7:10" x14ac:dyDescent="0.25">
      <c r="G337" s="212" t="s">
        <v>338</v>
      </c>
      <c r="H337" s="212" t="s">
        <v>1002</v>
      </c>
      <c r="I337" s="212" t="s">
        <v>1003</v>
      </c>
      <c r="J337" s="213">
        <v>1540</v>
      </c>
    </row>
    <row r="338" spans="7:10" x14ac:dyDescent="0.25">
      <c r="G338" s="212" t="s">
        <v>338</v>
      </c>
      <c r="H338" s="212" t="s">
        <v>1004</v>
      </c>
      <c r="I338" s="212" t="s">
        <v>1005</v>
      </c>
      <c r="J338" s="213">
        <v>1535</v>
      </c>
    </row>
    <row r="339" spans="7:10" x14ac:dyDescent="0.25">
      <c r="G339" s="212" t="s">
        <v>338</v>
      </c>
      <c r="H339" s="212" t="s">
        <v>1006</v>
      </c>
      <c r="I339" s="212" t="s">
        <v>1007</v>
      </c>
      <c r="J339" s="213">
        <v>1532</v>
      </c>
    </row>
    <row r="340" spans="7:10" x14ac:dyDescent="0.25">
      <c r="G340" s="212" t="s">
        <v>338</v>
      </c>
      <c r="H340" s="212" t="s">
        <v>1008</v>
      </c>
      <c r="I340" s="212" t="s">
        <v>1009</v>
      </c>
      <c r="J340" s="213">
        <v>1532</v>
      </c>
    </row>
    <row r="341" spans="7:10" x14ac:dyDescent="0.25">
      <c r="G341" s="212" t="s">
        <v>338</v>
      </c>
      <c r="H341" s="212" t="s">
        <v>1010</v>
      </c>
      <c r="I341" s="212" t="s">
        <v>1011</v>
      </c>
      <c r="J341" s="213">
        <v>1525</v>
      </c>
    </row>
    <row r="342" spans="7:10" x14ac:dyDescent="0.25">
      <c r="G342" s="212" t="s">
        <v>338</v>
      </c>
      <c r="H342" s="212" t="s">
        <v>1012</v>
      </c>
      <c r="I342" s="212" t="s">
        <v>1013</v>
      </c>
      <c r="J342" s="213">
        <v>1520</v>
      </c>
    </row>
    <row r="343" spans="7:10" x14ac:dyDescent="0.25">
      <c r="G343" s="212" t="s">
        <v>338</v>
      </c>
      <c r="H343" s="212" t="s">
        <v>1014</v>
      </c>
      <c r="I343" s="212" t="s">
        <v>1015</v>
      </c>
      <c r="J343" s="213">
        <v>1517</v>
      </c>
    </row>
    <row r="344" spans="7:10" ht="30" x14ac:dyDescent="0.25">
      <c r="G344" s="212" t="s">
        <v>338</v>
      </c>
      <c r="H344" s="212" t="s">
        <v>1016</v>
      </c>
      <c r="I344" s="212" t="s">
        <v>1017</v>
      </c>
      <c r="J344" s="213">
        <v>1517</v>
      </c>
    </row>
    <row r="345" spans="7:10" x14ac:dyDescent="0.25">
      <c r="G345" s="212" t="s">
        <v>338</v>
      </c>
      <c r="H345" s="212" t="s">
        <v>1018</v>
      </c>
      <c r="I345" s="212" t="s">
        <v>1019</v>
      </c>
      <c r="J345" s="213">
        <v>1514</v>
      </c>
    </row>
    <row r="346" spans="7:10" x14ac:dyDescent="0.25">
      <c r="G346" s="212" t="s">
        <v>338</v>
      </c>
      <c r="H346" s="212" t="s">
        <v>1020</v>
      </c>
      <c r="I346" s="212" t="s">
        <v>1021</v>
      </c>
      <c r="J346" s="213">
        <v>1500</v>
      </c>
    </row>
    <row r="347" spans="7:10" x14ac:dyDescent="0.25">
      <c r="G347" s="212" t="s">
        <v>338</v>
      </c>
      <c r="H347" s="212" t="s">
        <v>1022</v>
      </c>
      <c r="I347" s="212" t="s">
        <v>1023</v>
      </c>
      <c r="J347" s="213">
        <v>1500</v>
      </c>
    </row>
    <row r="348" spans="7:10" x14ac:dyDescent="0.25">
      <c r="G348" s="212" t="s">
        <v>338</v>
      </c>
      <c r="H348" s="212" t="s">
        <v>1024</v>
      </c>
      <c r="I348" s="212" t="s">
        <v>1025</v>
      </c>
      <c r="J348" s="213">
        <v>1500</v>
      </c>
    </row>
    <row r="349" spans="7:10" x14ac:dyDescent="0.25">
      <c r="G349" s="212" t="s">
        <v>338</v>
      </c>
      <c r="H349" s="212" t="s">
        <v>1026</v>
      </c>
      <c r="I349" s="212" t="s">
        <v>1027</v>
      </c>
      <c r="J349" s="213">
        <v>1500</v>
      </c>
    </row>
    <row r="350" spans="7:10" x14ac:dyDescent="0.25">
      <c r="G350" s="212" t="s">
        <v>338</v>
      </c>
      <c r="H350" s="212" t="s">
        <v>1028</v>
      </c>
      <c r="I350" s="212" t="s">
        <v>1029</v>
      </c>
      <c r="J350" s="213">
        <v>1500</v>
      </c>
    </row>
    <row r="351" spans="7:10" x14ac:dyDescent="0.25">
      <c r="G351" s="212" t="s">
        <v>338</v>
      </c>
      <c r="H351" s="212" t="s">
        <v>1030</v>
      </c>
      <c r="I351" s="212" t="s">
        <v>1031</v>
      </c>
      <c r="J351" s="213">
        <v>1500</v>
      </c>
    </row>
    <row r="352" spans="7:10" x14ac:dyDescent="0.25">
      <c r="G352" s="212" t="s">
        <v>338</v>
      </c>
      <c r="H352" s="212" t="s">
        <v>1032</v>
      </c>
      <c r="I352" s="212" t="s">
        <v>1033</v>
      </c>
      <c r="J352" s="213">
        <v>1500</v>
      </c>
    </row>
    <row r="353" spans="7:10" x14ac:dyDescent="0.25">
      <c r="G353" s="212" t="s">
        <v>338</v>
      </c>
      <c r="H353" s="212" t="s">
        <v>1034</v>
      </c>
      <c r="I353" s="212" t="s">
        <v>1035</v>
      </c>
      <c r="J353" s="213">
        <v>1497</v>
      </c>
    </row>
    <row r="354" spans="7:10" x14ac:dyDescent="0.25">
      <c r="G354" s="212" t="s">
        <v>338</v>
      </c>
      <c r="H354" s="212" t="s">
        <v>1036</v>
      </c>
      <c r="I354" s="212" t="s">
        <v>1037</v>
      </c>
      <c r="J354" s="213">
        <v>1497</v>
      </c>
    </row>
    <row r="355" spans="7:10" x14ac:dyDescent="0.25">
      <c r="G355" s="212" t="s">
        <v>338</v>
      </c>
      <c r="H355" s="212" t="s">
        <v>1038</v>
      </c>
      <c r="I355" s="212" t="s">
        <v>1039</v>
      </c>
      <c r="J355" s="213">
        <v>1495</v>
      </c>
    </row>
    <row r="356" spans="7:10" x14ac:dyDescent="0.25">
      <c r="G356" s="212" t="s">
        <v>338</v>
      </c>
      <c r="H356" s="212" t="s">
        <v>1040</v>
      </c>
      <c r="I356" s="212" t="s">
        <v>1041</v>
      </c>
      <c r="J356" s="213">
        <v>1487</v>
      </c>
    </row>
    <row r="357" spans="7:10" x14ac:dyDescent="0.25">
      <c r="G357" s="212" t="s">
        <v>338</v>
      </c>
      <c r="H357" s="212" t="s">
        <v>1042</v>
      </c>
      <c r="I357" s="212" t="s">
        <v>1043</v>
      </c>
      <c r="J357" s="213">
        <v>1481</v>
      </c>
    </row>
    <row r="358" spans="7:10" x14ac:dyDescent="0.25">
      <c r="G358" s="212" t="s">
        <v>338</v>
      </c>
      <c r="H358" s="212" t="s">
        <v>1044</v>
      </c>
      <c r="I358" s="212" t="s">
        <v>1045</v>
      </c>
      <c r="J358" s="213">
        <v>1477</v>
      </c>
    </row>
    <row r="359" spans="7:10" x14ac:dyDescent="0.25">
      <c r="G359" s="212" t="s">
        <v>338</v>
      </c>
      <c r="H359" s="212" t="s">
        <v>1046</v>
      </c>
      <c r="I359" s="212" t="s">
        <v>1047</v>
      </c>
      <c r="J359" s="213">
        <v>1464</v>
      </c>
    </row>
    <row r="360" spans="7:10" x14ac:dyDescent="0.25">
      <c r="G360" s="212" t="s">
        <v>338</v>
      </c>
      <c r="H360" s="212" t="s">
        <v>1048</v>
      </c>
      <c r="I360" s="212" t="s">
        <v>1049</v>
      </c>
      <c r="J360" s="213">
        <v>1450</v>
      </c>
    </row>
    <row r="361" spans="7:10" x14ac:dyDescent="0.25">
      <c r="G361" s="212" t="s">
        <v>338</v>
      </c>
      <c r="H361" s="212" t="s">
        <v>1050</v>
      </c>
      <c r="I361" s="212" t="s">
        <v>1051</v>
      </c>
      <c r="J361" s="213">
        <v>1431</v>
      </c>
    </row>
    <row r="362" spans="7:10" x14ac:dyDescent="0.25">
      <c r="G362" s="212" t="s">
        <v>338</v>
      </c>
      <c r="H362" s="212" t="s">
        <v>1052</v>
      </c>
      <c r="I362" s="212" t="s">
        <v>1053</v>
      </c>
      <c r="J362" s="213">
        <v>1431</v>
      </c>
    </row>
    <row r="363" spans="7:10" x14ac:dyDescent="0.25">
      <c r="G363" s="212" t="s">
        <v>338</v>
      </c>
      <c r="H363" s="212" t="s">
        <v>1054</v>
      </c>
      <c r="I363" s="212" t="s">
        <v>1055</v>
      </c>
      <c r="J363" s="213">
        <v>1428</v>
      </c>
    </row>
    <row r="364" spans="7:10" x14ac:dyDescent="0.25">
      <c r="G364" s="212" t="s">
        <v>338</v>
      </c>
      <c r="H364" s="212" t="s">
        <v>1056</v>
      </c>
      <c r="I364" s="212" t="s">
        <v>1057</v>
      </c>
      <c r="J364" s="213">
        <v>1421</v>
      </c>
    </row>
    <row r="365" spans="7:10" x14ac:dyDescent="0.25">
      <c r="G365" s="212" t="s">
        <v>338</v>
      </c>
      <c r="H365" s="212" t="s">
        <v>1058</v>
      </c>
      <c r="I365" s="212" t="s">
        <v>1059</v>
      </c>
      <c r="J365" s="213">
        <v>1410</v>
      </c>
    </row>
    <row r="366" spans="7:10" x14ac:dyDescent="0.25">
      <c r="G366" s="212" t="s">
        <v>338</v>
      </c>
      <c r="H366" s="212" t="s">
        <v>1060</v>
      </c>
      <c r="I366" s="212" t="s">
        <v>1061</v>
      </c>
      <c r="J366" s="213">
        <v>1409</v>
      </c>
    </row>
    <row r="367" spans="7:10" x14ac:dyDescent="0.25">
      <c r="G367" s="212" t="s">
        <v>338</v>
      </c>
      <c r="H367" s="212" t="s">
        <v>1062</v>
      </c>
      <c r="I367" s="212" t="s">
        <v>1063</v>
      </c>
      <c r="J367" s="213">
        <v>1408</v>
      </c>
    </row>
    <row r="368" spans="7:10" x14ac:dyDescent="0.25">
      <c r="G368" s="212" t="s">
        <v>338</v>
      </c>
      <c r="H368" s="212" t="s">
        <v>1064</v>
      </c>
      <c r="I368" s="212" t="s">
        <v>1065</v>
      </c>
      <c r="J368" s="213">
        <v>1400</v>
      </c>
    </row>
    <row r="369" spans="7:11" x14ac:dyDescent="0.25">
      <c r="G369" s="212" t="s">
        <v>338</v>
      </c>
      <c r="H369" s="212" t="s">
        <v>1066</v>
      </c>
      <c r="I369" s="212" t="s">
        <v>1067</v>
      </c>
      <c r="J369" s="213">
        <v>1400</v>
      </c>
    </row>
    <row r="370" spans="7:11" x14ac:dyDescent="0.25">
      <c r="G370" s="212" t="s">
        <v>338</v>
      </c>
      <c r="H370" s="215" t="s">
        <v>1068</v>
      </c>
      <c r="I370" s="215" t="s">
        <v>1069</v>
      </c>
      <c r="J370" s="216">
        <v>1400</v>
      </c>
      <c r="K370" s="216">
        <v>1400</v>
      </c>
    </row>
    <row r="371" spans="7:11" x14ac:dyDescent="0.25">
      <c r="G371" s="212" t="s">
        <v>338</v>
      </c>
      <c r="H371" s="215" t="s">
        <v>1070</v>
      </c>
      <c r="I371" s="215" t="s">
        <v>1071</v>
      </c>
      <c r="J371" s="216">
        <v>1400</v>
      </c>
      <c r="K371" s="216">
        <v>1400</v>
      </c>
    </row>
    <row r="372" spans="7:11" x14ac:dyDescent="0.25">
      <c r="G372" s="212" t="s">
        <v>338</v>
      </c>
      <c r="H372" s="212" t="s">
        <v>1072</v>
      </c>
      <c r="I372" s="212" t="s">
        <v>1073</v>
      </c>
      <c r="J372" s="213">
        <v>1400</v>
      </c>
    </row>
    <row r="373" spans="7:11" x14ac:dyDescent="0.25">
      <c r="G373" s="212" t="s">
        <v>338</v>
      </c>
      <c r="H373" s="212" t="s">
        <v>1074</v>
      </c>
      <c r="I373" s="212" t="s">
        <v>1075</v>
      </c>
      <c r="J373" s="213">
        <v>1400</v>
      </c>
    </row>
    <row r="374" spans="7:11" x14ac:dyDescent="0.25">
      <c r="G374" s="212" t="s">
        <v>338</v>
      </c>
      <c r="H374" s="212" t="s">
        <v>1076</v>
      </c>
      <c r="I374" s="212" t="s">
        <v>1077</v>
      </c>
      <c r="J374" s="213">
        <v>1400</v>
      </c>
    </row>
    <row r="375" spans="7:11" x14ac:dyDescent="0.25">
      <c r="G375" s="212" t="s">
        <v>338</v>
      </c>
      <c r="H375" s="212" t="s">
        <v>1078</v>
      </c>
      <c r="I375" s="212" t="s">
        <v>1079</v>
      </c>
      <c r="J375" s="213">
        <v>1390</v>
      </c>
    </row>
    <row r="376" spans="7:11" x14ac:dyDescent="0.25">
      <c r="G376" s="212" t="s">
        <v>338</v>
      </c>
      <c r="H376" s="212" t="s">
        <v>1080</v>
      </c>
      <c r="I376" s="212" t="s">
        <v>1081</v>
      </c>
      <c r="J376" s="213">
        <v>1390</v>
      </c>
    </row>
    <row r="377" spans="7:11" x14ac:dyDescent="0.25">
      <c r="G377" s="212" t="s">
        <v>338</v>
      </c>
      <c r="H377" s="212" t="s">
        <v>1082</v>
      </c>
      <c r="I377" s="212" t="s">
        <v>1083</v>
      </c>
      <c r="J377" s="213">
        <v>1389</v>
      </c>
    </row>
    <row r="378" spans="7:11" x14ac:dyDescent="0.25">
      <c r="G378" s="212" t="s">
        <v>338</v>
      </c>
      <c r="H378" s="212" t="s">
        <v>1084</v>
      </c>
      <c r="I378" s="212" t="s">
        <v>1085</v>
      </c>
      <c r="J378" s="213">
        <v>1387</v>
      </c>
    </row>
    <row r="379" spans="7:11" x14ac:dyDescent="0.25">
      <c r="G379" s="212" t="s">
        <v>338</v>
      </c>
      <c r="H379" s="212" t="s">
        <v>1086</v>
      </c>
      <c r="I379" s="212" t="s">
        <v>1087</v>
      </c>
      <c r="J379" s="213">
        <v>1386</v>
      </c>
    </row>
    <row r="380" spans="7:11" x14ac:dyDescent="0.25">
      <c r="G380" s="212" t="s">
        <v>338</v>
      </c>
      <c r="H380" s="212" t="s">
        <v>1088</v>
      </c>
      <c r="I380" s="212" t="s">
        <v>1089</v>
      </c>
      <c r="J380" s="213">
        <v>1385</v>
      </c>
    </row>
    <row r="381" spans="7:11" x14ac:dyDescent="0.25">
      <c r="G381" s="212" t="s">
        <v>338</v>
      </c>
      <c r="H381" s="212" t="s">
        <v>1090</v>
      </c>
      <c r="I381" s="212" t="s">
        <v>1091</v>
      </c>
      <c r="J381" s="213">
        <v>1380</v>
      </c>
    </row>
    <row r="382" spans="7:11" x14ac:dyDescent="0.25">
      <c r="G382" s="212" t="s">
        <v>338</v>
      </c>
      <c r="H382" s="212" t="s">
        <v>1092</v>
      </c>
      <c r="I382" s="212" t="s">
        <v>1093</v>
      </c>
      <c r="J382" s="213">
        <v>1378</v>
      </c>
    </row>
    <row r="383" spans="7:11" ht="30" x14ac:dyDescent="0.25">
      <c r="G383" s="212" t="s">
        <v>338</v>
      </c>
      <c r="H383" s="212" t="s">
        <v>1094</v>
      </c>
      <c r="I383" s="212" t="s">
        <v>1095</v>
      </c>
      <c r="J383" s="213">
        <v>1374</v>
      </c>
    </row>
    <row r="384" spans="7:11" x14ac:dyDescent="0.25">
      <c r="G384" s="212" t="s">
        <v>338</v>
      </c>
      <c r="H384" s="212" t="s">
        <v>1096</v>
      </c>
      <c r="I384" s="212" t="s">
        <v>1097</v>
      </c>
      <c r="J384" s="213">
        <v>1361</v>
      </c>
    </row>
    <row r="385" spans="7:10" ht="30" x14ac:dyDescent="0.25">
      <c r="G385" s="212" t="s">
        <v>338</v>
      </c>
      <c r="H385" s="212" t="s">
        <v>1098</v>
      </c>
      <c r="I385" s="212" t="s">
        <v>1099</v>
      </c>
      <c r="J385" s="213">
        <v>1361</v>
      </c>
    </row>
    <row r="386" spans="7:10" x14ac:dyDescent="0.25">
      <c r="G386" s="212" t="s">
        <v>338</v>
      </c>
      <c r="H386" s="212" t="s">
        <v>1100</v>
      </c>
      <c r="I386" s="212" t="s">
        <v>1101</v>
      </c>
      <c r="J386" s="213">
        <v>1361</v>
      </c>
    </row>
    <row r="387" spans="7:10" x14ac:dyDescent="0.25">
      <c r="G387" s="212" t="s">
        <v>338</v>
      </c>
      <c r="H387" s="212" t="s">
        <v>1102</v>
      </c>
      <c r="I387" s="212" t="s">
        <v>1103</v>
      </c>
      <c r="J387" s="213">
        <v>1353</v>
      </c>
    </row>
    <row r="388" spans="7:10" x14ac:dyDescent="0.25">
      <c r="G388" s="212" t="s">
        <v>338</v>
      </c>
      <c r="H388" s="212" t="s">
        <v>1104</v>
      </c>
      <c r="I388" s="212" t="s">
        <v>1105</v>
      </c>
      <c r="J388" s="213">
        <v>1352</v>
      </c>
    </row>
    <row r="389" spans="7:10" ht="30" x14ac:dyDescent="0.25">
      <c r="G389" s="212" t="s">
        <v>338</v>
      </c>
      <c r="H389" s="212" t="s">
        <v>1106</v>
      </c>
      <c r="I389" s="212" t="s">
        <v>1107</v>
      </c>
      <c r="J389" s="213">
        <v>1350</v>
      </c>
    </row>
    <row r="390" spans="7:10" x14ac:dyDescent="0.25">
      <c r="G390" s="212" t="s">
        <v>338</v>
      </c>
      <c r="H390" s="212" t="s">
        <v>1108</v>
      </c>
      <c r="I390" s="212" t="s">
        <v>1109</v>
      </c>
      <c r="J390" s="213">
        <v>1350</v>
      </c>
    </row>
    <row r="391" spans="7:10" x14ac:dyDescent="0.25">
      <c r="G391" s="212" t="s">
        <v>338</v>
      </c>
      <c r="H391" s="212" t="s">
        <v>1110</v>
      </c>
      <c r="I391" s="212" t="s">
        <v>1111</v>
      </c>
      <c r="J391" s="213">
        <v>1350</v>
      </c>
    </row>
    <row r="392" spans="7:10" x14ac:dyDescent="0.25">
      <c r="G392" s="212" t="s">
        <v>338</v>
      </c>
      <c r="H392" s="212" t="s">
        <v>1112</v>
      </c>
      <c r="I392" s="212" t="s">
        <v>1113</v>
      </c>
      <c r="J392" s="213">
        <v>1344</v>
      </c>
    </row>
    <row r="393" spans="7:10" x14ac:dyDescent="0.25">
      <c r="G393" s="212" t="s">
        <v>338</v>
      </c>
      <c r="H393" s="212" t="s">
        <v>1114</v>
      </c>
      <c r="I393" s="212" t="s">
        <v>1115</v>
      </c>
      <c r="J393" s="213">
        <v>1339</v>
      </c>
    </row>
    <row r="394" spans="7:10" x14ac:dyDescent="0.25">
      <c r="G394" s="212" t="s">
        <v>338</v>
      </c>
      <c r="H394" s="212" t="s">
        <v>1116</v>
      </c>
      <c r="I394" s="212" t="s">
        <v>1117</v>
      </c>
      <c r="J394" s="213">
        <v>1332</v>
      </c>
    </row>
    <row r="395" spans="7:10" ht="45" x14ac:dyDescent="0.25">
      <c r="G395" s="212" t="s">
        <v>338</v>
      </c>
      <c r="H395" s="212" t="s">
        <v>1118</v>
      </c>
      <c r="I395" s="212" t="s">
        <v>1119</v>
      </c>
      <c r="J395" s="213">
        <v>1331</v>
      </c>
    </row>
    <row r="396" spans="7:10" x14ac:dyDescent="0.25">
      <c r="G396" s="212" t="s">
        <v>338</v>
      </c>
      <c r="H396" s="212" t="s">
        <v>1120</v>
      </c>
      <c r="I396" s="212" t="s">
        <v>1121</v>
      </c>
      <c r="J396" s="213">
        <v>1329</v>
      </c>
    </row>
    <row r="397" spans="7:10" x14ac:dyDescent="0.25">
      <c r="G397" s="212" t="s">
        <v>338</v>
      </c>
      <c r="H397" s="212" t="s">
        <v>1122</v>
      </c>
      <c r="I397" s="212" t="s">
        <v>1123</v>
      </c>
      <c r="J397" s="213">
        <v>1328</v>
      </c>
    </row>
    <row r="398" spans="7:10" x14ac:dyDescent="0.25">
      <c r="G398" s="212" t="s">
        <v>338</v>
      </c>
      <c r="H398" s="212" t="s">
        <v>1124</v>
      </c>
      <c r="I398" s="212" t="s">
        <v>1125</v>
      </c>
      <c r="J398" s="213">
        <v>1327</v>
      </c>
    </row>
    <row r="399" spans="7:10" x14ac:dyDescent="0.25">
      <c r="G399" s="212" t="s">
        <v>338</v>
      </c>
      <c r="H399" s="212" t="s">
        <v>1126</v>
      </c>
      <c r="I399" s="212" t="s">
        <v>1127</v>
      </c>
      <c r="J399" s="213">
        <v>1326</v>
      </c>
    </row>
    <row r="400" spans="7:10" x14ac:dyDescent="0.25">
      <c r="G400" s="212" t="s">
        <v>338</v>
      </c>
      <c r="H400" s="212" t="s">
        <v>1128</v>
      </c>
      <c r="I400" s="212" t="s">
        <v>1129</v>
      </c>
      <c r="J400" s="213">
        <v>1323</v>
      </c>
    </row>
    <row r="401" spans="7:10" x14ac:dyDescent="0.25">
      <c r="G401" s="212" t="s">
        <v>338</v>
      </c>
      <c r="H401" s="212" t="s">
        <v>1130</v>
      </c>
      <c r="I401" s="212" t="s">
        <v>1131</v>
      </c>
      <c r="J401" s="213">
        <v>1319</v>
      </c>
    </row>
    <row r="402" spans="7:10" x14ac:dyDescent="0.25">
      <c r="G402" s="212" t="s">
        <v>338</v>
      </c>
      <c r="H402" s="212" t="s">
        <v>1132</v>
      </c>
      <c r="I402" s="212" t="s">
        <v>1109</v>
      </c>
      <c r="J402" s="213">
        <v>1300</v>
      </c>
    </row>
    <row r="403" spans="7:10" x14ac:dyDescent="0.25">
      <c r="G403" s="212" t="s">
        <v>338</v>
      </c>
      <c r="H403" s="212" t="s">
        <v>1133</v>
      </c>
      <c r="I403" s="212" t="s">
        <v>1134</v>
      </c>
      <c r="J403" s="213">
        <v>1300</v>
      </c>
    </row>
    <row r="404" spans="7:10" x14ac:dyDescent="0.25">
      <c r="G404" s="212" t="s">
        <v>338</v>
      </c>
      <c r="H404" s="212" t="s">
        <v>1135</v>
      </c>
      <c r="I404" s="212" t="s">
        <v>1136</v>
      </c>
      <c r="J404" s="213">
        <v>1300</v>
      </c>
    </row>
    <row r="405" spans="7:10" x14ac:dyDescent="0.25">
      <c r="G405" s="212" t="s">
        <v>338</v>
      </c>
      <c r="H405" s="212" t="s">
        <v>1137</v>
      </c>
      <c r="I405" s="212" t="s">
        <v>1138</v>
      </c>
      <c r="J405" s="213">
        <v>1300</v>
      </c>
    </row>
    <row r="406" spans="7:10" x14ac:dyDescent="0.25">
      <c r="G406" s="212" t="s">
        <v>338</v>
      </c>
      <c r="H406" s="212" t="s">
        <v>1139</v>
      </c>
      <c r="I406" s="212" t="s">
        <v>1140</v>
      </c>
      <c r="J406" s="213">
        <v>1300</v>
      </c>
    </row>
    <row r="407" spans="7:10" x14ac:dyDescent="0.25">
      <c r="G407" s="212" t="s">
        <v>338</v>
      </c>
      <c r="H407" s="212" t="s">
        <v>1141</v>
      </c>
      <c r="I407" s="212" t="s">
        <v>1142</v>
      </c>
      <c r="J407" s="213">
        <v>1298</v>
      </c>
    </row>
    <row r="408" spans="7:10" x14ac:dyDescent="0.25">
      <c r="G408" s="212" t="s">
        <v>338</v>
      </c>
      <c r="H408" s="212" t="s">
        <v>1143</v>
      </c>
      <c r="I408" s="212" t="s">
        <v>1144</v>
      </c>
      <c r="J408" s="213">
        <v>1286</v>
      </c>
    </row>
    <row r="409" spans="7:10" x14ac:dyDescent="0.25">
      <c r="G409" s="212" t="s">
        <v>338</v>
      </c>
      <c r="H409" s="212" t="s">
        <v>1145</v>
      </c>
      <c r="I409" s="212" t="s">
        <v>1146</v>
      </c>
      <c r="J409" s="213">
        <v>1277</v>
      </c>
    </row>
    <row r="410" spans="7:10" x14ac:dyDescent="0.25">
      <c r="G410" s="212" t="s">
        <v>338</v>
      </c>
      <c r="H410" s="212" t="s">
        <v>1147</v>
      </c>
      <c r="I410" s="212" t="s">
        <v>1148</v>
      </c>
      <c r="J410" s="213">
        <v>1275</v>
      </c>
    </row>
    <row r="411" spans="7:10" x14ac:dyDescent="0.25">
      <c r="G411" s="212" t="s">
        <v>338</v>
      </c>
      <c r="H411" s="212" t="s">
        <v>1149</v>
      </c>
      <c r="I411" s="212" t="s">
        <v>1150</v>
      </c>
      <c r="J411" s="213">
        <v>1275</v>
      </c>
    </row>
    <row r="412" spans="7:10" x14ac:dyDescent="0.25">
      <c r="G412" s="212" t="s">
        <v>338</v>
      </c>
      <c r="H412" s="212" t="s">
        <v>1151</v>
      </c>
      <c r="I412" s="212" t="s">
        <v>1152</v>
      </c>
      <c r="J412" s="213">
        <v>1274</v>
      </c>
    </row>
    <row r="413" spans="7:10" x14ac:dyDescent="0.25">
      <c r="G413" s="212" t="s">
        <v>338</v>
      </c>
      <c r="H413" s="212" t="s">
        <v>1153</v>
      </c>
      <c r="I413" s="212" t="s">
        <v>1154</v>
      </c>
      <c r="J413" s="213">
        <v>1272</v>
      </c>
    </row>
    <row r="414" spans="7:10" x14ac:dyDescent="0.25">
      <c r="G414" s="212" t="s">
        <v>338</v>
      </c>
      <c r="H414" s="212" t="s">
        <v>1155</v>
      </c>
      <c r="I414" s="212" t="s">
        <v>1156</v>
      </c>
      <c r="J414" s="213">
        <v>1267</v>
      </c>
    </row>
    <row r="415" spans="7:10" x14ac:dyDescent="0.25">
      <c r="G415" s="212" t="s">
        <v>338</v>
      </c>
      <c r="H415" s="212" t="s">
        <v>1157</v>
      </c>
      <c r="I415" s="212" t="s">
        <v>1158</v>
      </c>
      <c r="J415" s="213">
        <v>1265</v>
      </c>
    </row>
    <row r="416" spans="7:10" x14ac:dyDescent="0.25">
      <c r="G416" s="212" t="s">
        <v>338</v>
      </c>
      <c r="H416" s="212" t="s">
        <v>1159</v>
      </c>
      <c r="I416" s="212" t="s">
        <v>1160</v>
      </c>
      <c r="J416" s="213">
        <v>1263</v>
      </c>
    </row>
    <row r="417" spans="7:10" x14ac:dyDescent="0.25">
      <c r="G417" s="212" t="s">
        <v>338</v>
      </c>
      <c r="H417" s="212" t="s">
        <v>1161</v>
      </c>
      <c r="I417" s="212" t="s">
        <v>1162</v>
      </c>
      <c r="J417" s="213">
        <v>1263</v>
      </c>
    </row>
    <row r="418" spans="7:10" x14ac:dyDescent="0.25">
      <c r="G418" s="212" t="s">
        <v>338</v>
      </c>
      <c r="H418" s="212" t="s">
        <v>1163</v>
      </c>
      <c r="I418" s="212" t="s">
        <v>1164</v>
      </c>
      <c r="J418" s="213">
        <v>1258</v>
      </c>
    </row>
    <row r="419" spans="7:10" x14ac:dyDescent="0.25">
      <c r="G419" s="212" t="s">
        <v>338</v>
      </c>
      <c r="H419" s="212" t="s">
        <v>1165</v>
      </c>
      <c r="I419" s="212" t="s">
        <v>1166</v>
      </c>
      <c r="J419" s="213">
        <v>1249</v>
      </c>
    </row>
    <row r="420" spans="7:10" x14ac:dyDescent="0.25">
      <c r="G420" s="212" t="s">
        <v>338</v>
      </c>
      <c r="H420" s="212" t="s">
        <v>1167</v>
      </c>
      <c r="I420" s="212" t="s">
        <v>1168</v>
      </c>
      <c r="J420" s="213">
        <v>1248</v>
      </c>
    </row>
    <row r="421" spans="7:10" x14ac:dyDescent="0.25">
      <c r="G421" s="212" t="s">
        <v>338</v>
      </c>
      <c r="H421" s="212" t="s">
        <v>1169</v>
      </c>
      <c r="I421" s="212" t="s">
        <v>1170</v>
      </c>
      <c r="J421" s="213">
        <v>1239</v>
      </c>
    </row>
    <row r="422" spans="7:10" x14ac:dyDescent="0.25">
      <c r="G422" s="212" t="s">
        <v>338</v>
      </c>
      <c r="H422" s="212" t="s">
        <v>1171</v>
      </c>
      <c r="I422" s="212" t="s">
        <v>1172</v>
      </c>
      <c r="J422" s="213">
        <v>1231</v>
      </c>
    </row>
    <row r="423" spans="7:10" ht="30" x14ac:dyDescent="0.25">
      <c r="G423" s="212" t="s">
        <v>338</v>
      </c>
      <c r="H423" s="212" t="s">
        <v>1173</v>
      </c>
      <c r="I423" s="212" t="s">
        <v>1174</v>
      </c>
      <c r="J423" s="213">
        <v>1223</v>
      </c>
    </row>
    <row r="424" spans="7:10" x14ac:dyDescent="0.25">
      <c r="G424" s="212" t="s">
        <v>338</v>
      </c>
      <c r="H424" s="212" t="s">
        <v>1175</v>
      </c>
      <c r="I424" s="212" t="s">
        <v>1176</v>
      </c>
      <c r="J424" s="213">
        <v>1222</v>
      </c>
    </row>
    <row r="425" spans="7:10" x14ac:dyDescent="0.25">
      <c r="G425" s="212" t="s">
        <v>338</v>
      </c>
      <c r="H425" s="212" t="s">
        <v>1177</v>
      </c>
      <c r="I425" s="212" t="s">
        <v>1178</v>
      </c>
      <c r="J425" s="213">
        <v>1218</v>
      </c>
    </row>
    <row r="426" spans="7:10" x14ac:dyDescent="0.25">
      <c r="G426" s="212" t="s">
        <v>338</v>
      </c>
      <c r="H426" s="212" t="s">
        <v>1179</v>
      </c>
      <c r="I426" s="212" t="s">
        <v>1180</v>
      </c>
      <c r="J426" s="213">
        <v>1214</v>
      </c>
    </row>
    <row r="427" spans="7:10" x14ac:dyDescent="0.25">
      <c r="G427" s="212" t="s">
        <v>338</v>
      </c>
      <c r="H427" s="212" t="s">
        <v>1181</v>
      </c>
      <c r="I427" s="212" t="s">
        <v>1182</v>
      </c>
      <c r="J427" s="213">
        <v>1206</v>
      </c>
    </row>
    <row r="428" spans="7:10" x14ac:dyDescent="0.25">
      <c r="G428" s="212" t="s">
        <v>338</v>
      </c>
      <c r="H428" s="212" t="s">
        <v>1183</v>
      </c>
      <c r="I428" s="212" t="s">
        <v>1184</v>
      </c>
      <c r="J428" s="213">
        <v>1204</v>
      </c>
    </row>
    <row r="429" spans="7:10" x14ac:dyDescent="0.25">
      <c r="G429" s="212" t="s">
        <v>338</v>
      </c>
      <c r="H429" s="212" t="s">
        <v>1185</v>
      </c>
      <c r="I429" s="212" t="s">
        <v>1186</v>
      </c>
      <c r="J429" s="213">
        <v>1200</v>
      </c>
    </row>
    <row r="430" spans="7:10" x14ac:dyDescent="0.25">
      <c r="G430" s="212" t="s">
        <v>338</v>
      </c>
      <c r="H430" s="212" t="s">
        <v>1187</v>
      </c>
      <c r="I430" s="212" t="s">
        <v>1188</v>
      </c>
      <c r="J430" s="213">
        <v>1200</v>
      </c>
    </row>
    <row r="431" spans="7:10" x14ac:dyDescent="0.25">
      <c r="G431" s="212" t="s">
        <v>338</v>
      </c>
      <c r="H431" s="212" t="s">
        <v>1189</v>
      </c>
      <c r="I431" s="212" t="s">
        <v>1190</v>
      </c>
      <c r="J431" s="213">
        <v>1200</v>
      </c>
    </row>
    <row r="432" spans="7:10" x14ac:dyDescent="0.25">
      <c r="G432" s="212" t="s">
        <v>338</v>
      </c>
      <c r="H432" s="212" t="s">
        <v>1191</v>
      </c>
      <c r="I432" s="212" t="s">
        <v>1192</v>
      </c>
      <c r="J432" s="213">
        <v>1200</v>
      </c>
    </row>
    <row r="433" spans="7:10" x14ac:dyDescent="0.25">
      <c r="G433" s="212" t="s">
        <v>338</v>
      </c>
      <c r="H433" s="212" t="s">
        <v>1193</v>
      </c>
      <c r="I433" s="212" t="s">
        <v>1194</v>
      </c>
      <c r="J433" s="213">
        <v>1200</v>
      </c>
    </row>
    <row r="434" spans="7:10" x14ac:dyDescent="0.25">
      <c r="G434" s="212" t="s">
        <v>338</v>
      </c>
      <c r="H434" s="212" t="s">
        <v>1195</v>
      </c>
      <c r="I434" s="212" t="s">
        <v>1196</v>
      </c>
      <c r="J434" s="213">
        <v>1200</v>
      </c>
    </row>
    <row r="435" spans="7:10" x14ac:dyDescent="0.25">
      <c r="G435" s="212" t="s">
        <v>338</v>
      </c>
      <c r="H435" s="212" t="s">
        <v>1197</v>
      </c>
      <c r="I435" s="212" t="s">
        <v>1198</v>
      </c>
      <c r="J435" s="213">
        <v>1200</v>
      </c>
    </row>
    <row r="436" spans="7:10" x14ac:dyDescent="0.25">
      <c r="G436" s="212" t="s">
        <v>338</v>
      </c>
      <c r="H436" s="212" t="s">
        <v>1199</v>
      </c>
      <c r="I436" s="212" t="s">
        <v>1200</v>
      </c>
      <c r="J436" s="213">
        <v>1200</v>
      </c>
    </row>
    <row r="437" spans="7:10" x14ac:dyDescent="0.25">
      <c r="G437" s="212" t="s">
        <v>338</v>
      </c>
      <c r="H437" s="212" t="s">
        <v>1201</v>
      </c>
      <c r="I437" s="212" t="s">
        <v>1202</v>
      </c>
      <c r="J437" s="213">
        <v>1200</v>
      </c>
    </row>
    <row r="438" spans="7:10" x14ac:dyDescent="0.25">
      <c r="G438" s="212" t="s">
        <v>338</v>
      </c>
      <c r="H438" s="212" t="s">
        <v>1203</v>
      </c>
      <c r="I438" s="212" t="s">
        <v>1204</v>
      </c>
      <c r="J438" s="213">
        <v>1199</v>
      </c>
    </row>
    <row r="439" spans="7:10" x14ac:dyDescent="0.25">
      <c r="G439" s="212" t="s">
        <v>338</v>
      </c>
      <c r="H439" s="212" t="s">
        <v>1205</v>
      </c>
      <c r="I439" s="212" t="s">
        <v>1206</v>
      </c>
      <c r="J439" s="213">
        <v>1197</v>
      </c>
    </row>
    <row r="440" spans="7:10" x14ac:dyDescent="0.25">
      <c r="G440" s="212" t="s">
        <v>338</v>
      </c>
      <c r="H440" s="212" t="s">
        <v>1207</v>
      </c>
      <c r="I440" s="212" t="s">
        <v>1208</v>
      </c>
      <c r="J440" s="213">
        <v>1195</v>
      </c>
    </row>
    <row r="441" spans="7:10" x14ac:dyDescent="0.25">
      <c r="G441" s="212" t="s">
        <v>338</v>
      </c>
      <c r="H441" s="212" t="s">
        <v>1209</v>
      </c>
      <c r="I441" s="212" t="s">
        <v>1210</v>
      </c>
      <c r="J441" s="213">
        <v>1195</v>
      </c>
    </row>
    <row r="442" spans="7:10" x14ac:dyDescent="0.25">
      <c r="G442" s="212" t="s">
        <v>338</v>
      </c>
      <c r="H442" s="212" t="s">
        <v>1211</v>
      </c>
      <c r="I442" s="212" t="s">
        <v>1212</v>
      </c>
      <c r="J442" s="213">
        <v>1195</v>
      </c>
    </row>
    <row r="443" spans="7:10" x14ac:dyDescent="0.25">
      <c r="G443" s="212" t="s">
        <v>338</v>
      </c>
      <c r="H443" s="212" t="s">
        <v>1213</v>
      </c>
      <c r="I443" s="212" t="s">
        <v>1214</v>
      </c>
      <c r="J443" s="213">
        <v>1195</v>
      </c>
    </row>
    <row r="444" spans="7:10" ht="30" x14ac:dyDescent="0.25">
      <c r="G444" s="212" t="s">
        <v>338</v>
      </c>
      <c r="H444" s="212" t="s">
        <v>1215</v>
      </c>
      <c r="I444" s="212" t="s">
        <v>1216</v>
      </c>
      <c r="J444" s="213">
        <v>1194</v>
      </c>
    </row>
    <row r="445" spans="7:10" x14ac:dyDescent="0.25">
      <c r="G445" s="212" t="s">
        <v>338</v>
      </c>
      <c r="H445" s="212" t="s">
        <v>1217</v>
      </c>
      <c r="I445" s="212" t="s">
        <v>1218</v>
      </c>
      <c r="J445" s="213">
        <v>1191</v>
      </c>
    </row>
    <row r="446" spans="7:10" x14ac:dyDescent="0.25">
      <c r="G446" s="212" t="s">
        <v>338</v>
      </c>
      <c r="H446" s="212" t="s">
        <v>1219</v>
      </c>
      <c r="I446" s="212" t="s">
        <v>1220</v>
      </c>
      <c r="J446" s="213">
        <v>1189</v>
      </c>
    </row>
    <row r="447" spans="7:10" x14ac:dyDescent="0.25">
      <c r="G447" s="212" t="s">
        <v>338</v>
      </c>
      <c r="H447" s="212" t="s">
        <v>1221</v>
      </c>
      <c r="I447" s="212" t="s">
        <v>1222</v>
      </c>
      <c r="J447" s="213">
        <v>1186</v>
      </c>
    </row>
    <row r="448" spans="7:10" x14ac:dyDescent="0.25">
      <c r="G448" s="212" t="s">
        <v>338</v>
      </c>
      <c r="H448" s="212" t="s">
        <v>1223</v>
      </c>
      <c r="I448" s="212" t="s">
        <v>1224</v>
      </c>
      <c r="J448" s="213">
        <v>1184</v>
      </c>
    </row>
    <row r="449" spans="7:10" x14ac:dyDescent="0.25">
      <c r="G449" s="212" t="s">
        <v>338</v>
      </c>
      <c r="H449" s="212" t="s">
        <v>1225</v>
      </c>
      <c r="I449" s="212" t="s">
        <v>1226</v>
      </c>
      <c r="J449" s="213">
        <v>1184</v>
      </c>
    </row>
    <row r="450" spans="7:10" x14ac:dyDescent="0.25">
      <c r="G450" s="212" t="s">
        <v>338</v>
      </c>
      <c r="H450" s="212" t="s">
        <v>1227</v>
      </c>
      <c r="I450" s="212" t="s">
        <v>1228</v>
      </c>
      <c r="J450" s="213">
        <v>1182</v>
      </c>
    </row>
    <row r="451" spans="7:10" x14ac:dyDescent="0.25">
      <c r="G451" s="212" t="s">
        <v>338</v>
      </c>
      <c r="H451" s="212" t="s">
        <v>1229</v>
      </c>
      <c r="I451" s="212" t="s">
        <v>1230</v>
      </c>
      <c r="J451" s="213">
        <v>1181</v>
      </c>
    </row>
    <row r="452" spans="7:10" x14ac:dyDescent="0.25">
      <c r="G452" s="212" t="s">
        <v>338</v>
      </c>
      <c r="H452" s="212" t="s">
        <v>1231</v>
      </c>
      <c r="I452" s="212" t="s">
        <v>1232</v>
      </c>
      <c r="J452" s="213">
        <v>1180</v>
      </c>
    </row>
    <row r="453" spans="7:10" x14ac:dyDescent="0.25">
      <c r="G453" s="212" t="s">
        <v>338</v>
      </c>
      <c r="H453" s="212" t="s">
        <v>1233</v>
      </c>
      <c r="I453" s="212" t="s">
        <v>1234</v>
      </c>
      <c r="J453" s="213">
        <v>1180</v>
      </c>
    </row>
    <row r="454" spans="7:10" x14ac:dyDescent="0.25">
      <c r="G454" s="212" t="s">
        <v>338</v>
      </c>
      <c r="H454" s="212" t="s">
        <v>1235</v>
      </c>
      <c r="I454" s="212" t="s">
        <v>1236</v>
      </c>
      <c r="J454" s="213">
        <v>1177</v>
      </c>
    </row>
    <row r="455" spans="7:10" x14ac:dyDescent="0.25">
      <c r="G455" s="212" t="s">
        <v>338</v>
      </c>
      <c r="H455" s="212" t="s">
        <v>1237</v>
      </c>
      <c r="I455" s="212" t="s">
        <v>1238</v>
      </c>
      <c r="J455" s="213">
        <v>1175</v>
      </c>
    </row>
    <row r="456" spans="7:10" x14ac:dyDescent="0.25">
      <c r="G456" s="212" t="s">
        <v>338</v>
      </c>
      <c r="H456" s="212" t="s">
        <v>1239</v>
      </c>
      <c r="I456" s="212" t="s">
        <v>1240</v>
      </c>
      <c r="J456" s="213">
        <v>1175</v>
      </c>
    </row>
    <row r="457" spans="7:10" x14ac:dyDescent="0.25">
      <c r="G457" s="212" t="s">
        <v>338</v>
      </c>
      <c r="H457" s="212" t="s">
        <v>1241</v>
      </c>
      <c r="I457" s="212" t="s">
        <v>1242</v>
      </c>
      <c r="J457" s="213">
        <v>1175</v>
      </c>
    </row>
    <row r="458" spans="7:10" x14ac:dyDescent="0.25">
      <c r="G458" s="212" t="s">
        <v>338</v>
      </c>
      <c r="H458" s="212" t="s">
        <v>1243</v>
      </c>
      <c r="I458" s="212" t="s">
        <v>1244</v>
      </c>
      <c r="J458" s="213">
        <v>1175</v>
      </c>
    </row>
    <row r="459" spans="7:10" x14ac:dyDescent="0.25">
      <c r="G459" s="212" t="s">
        <v>338</v>
      </c>
      <c r="H459" s="212" t="s">
        <v>1245</v>
      </c>
      <c r="I459" s="212" t="s">
        <v>1246</v>
      </c>
      <c r="J459" s="213">
        <v>1173</v>
      </c>
    </row>
    <row r="460" spans="7:10" x14ac:dyDescent="0.25">
      <c r="G460" s="212" t="s">
        <v>338</v>
      </c>
      <c r="H460" s="212" t="s">
        <v>1247</v>
      </c>
      <c r="I460" s="212" t="s">
        <v>1248</v>
      </c>
      <c r="J460" s="213">
        <v>1162</v>
      </c>
    </row>
    <row r="461" spans="7:10" x14ac:dyDescent="0.25">
      <c r="G461" s="212" t="s">
        <v>338</v>
      </c>
      <c r="H461" s="212" t="s">
        <v>1249</v>
      </c>
      <c r="I461" s="212" t="s">
        <v>1250</v>
      </c>
      <c r="J461" s="213">
        <v>1160</v>
      </c>
    </row>
    <row r="462" spans="7:10" x14ac:dyDescent="0.25">
      <c r="G462" s="212" t="s">
        <v>338</v>
      </c>
      <c r="H462" s="212" t="s">
        <v>1251</v>
      </c>
      <c r="I462" s="212" t="s">
        <v>1252</v>
      </c>
      <c r="J462" s="213">
        <v>1159</v>
      </c>
    </row>
    <row r="463" spans="7:10" x14ac:dyDescent="0.25">
      <c r="G463" s="212" t="s">
        <v>338</v>
      </c>
      <c r="H463" s="212" t="s">
        <v>1253</v>
      </c>
      <c r="I463" s="212" t="s">
        <v>1254</v>
      </c>
      <c r="J463" s="213">
        <v>1150</v>
      </c>
    </row>
    <row r="464" spans="7:10" x14ac:dyDescent="0.25">
      <c r="G464" s="212" t="s">
        <v>338</v>
      </c>
      <c r="H464" s="212" t="s">
        <v>1255</v>
      </c>
      <c r="I464" s="212" t="s">
        <v>1256</v>
      </c>
      <c r="J464" s="213">
        <v>1150</v>
      </c>
    </row>
    <row r="465" spans="7:10" x14ac:dyDescent="0.25">
      <c r="G465" s="212" t="s">
        <v>338</v>
      </c>
      <c r="H465" s="212" t="s">
        <v>1257</v>
      </c>
      <c r="I465" s="212" t="s">
        <v>1258</v>
      </c>
      <c r="J465" s="213">
        <v>1150</v>
      </c>
    </row>
    <row r="466" spans="7:10" x14ac:dyDescent="0.25">
      <c r="G466" s="212" t="s">
        <v>338</v>
      </c>
      <c r="H466" s="212" t="s">
        <v>1259</v>
      </c>
      <c r="I466" s="212" t="s">
        <v>1260</v>
      </c>
      <c r="J466" s="213">
        <v>1146</v>
      </c>
    </row>
    <row r="467" spans="7:10" x14ac:dyDescent="0.25">
      <c r="G467" s="212" t="s">
        <v>338</v>
      </c>
      <c r="H467" s="212" t="s">
        <v>1261</v>
      </c>
      <c r="I467" s="212" t="s">
        <v>1262</v>
      </c>
      <c r="J467" s="213">
        <v>1145</v>
      </c>
    </row>
    <row r="468" spans="7:10" x14ac:dyDescent="0.25">
      <c r="G468" s="212" t="s">
        <v>338</v>
      </c>
      <c r="H468" s="212" t="s">
        <v>1263</v>
      </c>
      <c r="I468" s="212" t="s">
        <v>1264</v>
      </c>
      <c r="J468" s="213">
        <v>1132</v>
      </c>
    </row>
    <row r="469" spans="7:10" x14ac:dyDescent="0.25">
      <c r="G469" s="212" t="s">
        <v>338</v>
      </c>
      <c r="H469" s="212" t="s">
        <v>1265</v>
      </c>
      <c r="I469" s="212" t="s">
        <v>1266</v>
      </c>
      <c r="J469" s="213">
        <v>1130</v>
      </c>
    </row>
    <row r="470" spans="7:10" x14ac:dyDescent="0.25">
      <c r="G470" s="212" t="s">
        <v>338</v>
      </c>
      <c r="H470" s="212" t="s">
        <v>1267</v>
      </c>
      <c r="I470" s="212" t="s">
        <v>1268</v>
      </c>
      <c r="J470" s="213">
        <v>1126</v>
      </c>
    </row>
    <row r="471" spans="7:10" x14ac:dyDescent="0.25">
      <c r="G471" s="212" t="s">
        <v>338</v>
      </c>
      <c r="H471" s="212" t="s">
        <v>1269</v>
      </c>
      <c r="I471" s="212" t="s">
        <v>1270</v>
      </c>
      <c r="J471" s="213">
        <v>1122</v>
      </c>
    </row>
    <row r="472" spans="7:10" x14ac:dyDescent="0.25">
      <c r="G472" s="212" t="s">
        <v>338</v>
      </c>
      <c r="H472" s="212" t="s">
        <v>1271</v>
      </c>
      <c r="I472" s="212" t="s">
        <v>1272</v>
      </c>
      <c r="J472" s="213">
        <v>1121</v>
      </c>
    </row>
    <row r="473" spans="7:10" x14ac:dyDescent="0.25">
      <c r="G473" s="212" t="s">
        <v>338</v>
      </c>
      <c r="H473" s="212" t="s">
        <v>1273</v>
      </c>
      <c r="I473" s="212" t="s">
        <v>1274</v>
      </c>
      <c r="J473" s="213">
        <v>1120</v>
      </c>
    </row>
    <row r="474" spans="7:10" x14ac:dyDescent="0.25">
      <c r="G474" s="212" t="s">
        <v>338</v>
      </c>
      <c r="H474" s="212" t="s">
        <v>1275</v>
      </c>
      <c r="I474" s="212" t="s">
        <v>1276</v>
      </c>
      <c r="J474" s="213">
        <v>1116</v>
      </c>
    </row>
    <row r="475" spans="7:10" x14ac:dyDescent="0.25">
      <c r="G475" s="212" t="s">
        <v>338</v>
      </c>
      <c r="H475" s="212" t="s">
        <v>1277</v>
      </c>
      <c r="I475" s="212" t="s">
        <v>1278</v>
      </c>
      <c r="J475" s="213">
        <v>1116</v>
      </c>
    </row>
    <row r="476" spans="7:10" x14ac:dyDescent="0.25">
      <c r="G476" s="212" t="s">
        <v>338</v>
      </c>
      <c r="H476" s="212" t="s">
        <v>1279</v>
      </c>
      <c r="I476" s="212" t="s">
        <v>1280</v>
      </c>
      <c r="J476" s="213">
        <v>1113</v>
      </c>
    </row>
    <row r="477" spans="7:10" x14ac:dyDescent="0.25">
      <c r="G477" s="212" t="s">
        <v>338</v>
      </c>
      <c r="H477" s="212" t="s">
        <v>1281</v>
      </c>
      <c r="I477" s="212" t="s">
        <v>1282</v>
      </c>
      <c r="J477" s="213">
        <v>1110</v>
      </c>
    </row>
    <row r="478" spans="7:10" x14ac:dyDescent="0.25">
      <c r="G478" s="212" t="s">
        <v>338</v>
      </c>
      <c r="H478" s="212" t="s">
        <v>1283</v>
      </c>
      <c r="I478" s="212" t="s">
        <v>1284</v>
      </c>
      <c r="J478" s="213">
        <v>1100</v>
      </c>
    </row>
    <row r="479" spans="7:10" x14ac:dyDescent="0.25">
      <c r="G479" s="212" t="s">
        <v>338</v>
      </c>
      <c r="H479" s="212" t="s">
        <v>1285</v>
      </c>
      <c r="I479" s="212" t="s">
        <v>1286</v>
      </c>
      <c r="J479" s="213">
        <v>1100</v>
      </c>
    </row>
    <row r="480" spans="7:10" x14ac:dyDescent="0.25">
      <c r="G480" s="212" t="s">
        <v>338</v>
      </c>
      <c r="H480" s="212" t="s">
        <v>1287</v>
      </c>
      <c r="I480" s="212" t="s">
        <v>1288</v>
      </c>
      <c r="J480" s="213">
        <v>1100</v>
      </c>
    </row>
    <row r="481" spans="7:10" x14ac:dyDescent="0.25">
      <c r="G481" s="212" t="s">
        <v>338</v>
      </c>
      <c r="H481" s="212" t="s">
        <v>1289</v>
      </c>
      <c r="I481" s="212" t="s">
        <v>1290</v>
      </c>
      <c r="J481" s="213">
        <v>1100</v>
      </c>
    </row>
    <row r="482" spans="7:10" x14ac:dyDescent="0.25">
      <c r="G482" s="212" t="s">
        <v>338</v>
      </c>
      <c r="H482" s="212" t="s">
        <v>1291</v>
      </c>
      <c r="I482" s="212" t="s">
        <v>1292</v>
      </c>
      <c r="J482" s="213">
        <v>1100</v>
      </c>
    </row>
    <row r="483" spans="7:10" x14ac:dyDescent="0.25">
      <c r="G483" s="212" t="s">
        <v>338</v>
      </c>
      <c r="H483" s="212" t="s">
        <v>1293</v>
      </c>
      <c r="I483" s="212" t="s">
        <v>1294</v>
      </c>
      <c r="J483" s="213">
        <v>1100</v>
      </c>
    </row>
    <row r="484" spans="7:10" ht="30" x14ac:dyDescent="0.25">
      <c r="G484" s="212" t="s">
        <v>338</v>
      </c>
      <c r="H484" s="212" t="s">
        <v>1295</v>
      </c>
      <c r="I484" s="212" t="s">
        <v>1296</v>
      </c>
      <c r="J484" s="213">
        <v>1098</v>
      </c>
    </row>
    <row r="485" spans="7:10" ht="30" x14ac:dyDescent="0.25">
      <c r="G485" s="212" t="s">
        <v>338</v>
      </c>
      <c r="H485" s="212" t="s">
        <v>1297</v>
      </c>
      <c r="I485" s="212" t="s">
        <v>1298</v>
      </c>
      <c r="J485" s="213">
        <v>1097</v>
      </c>
    </row>
    <row r="486" spans="7:10" x14ac:dyDescent="0.25">
      <c r="G486" s="212" t="s">
        <v>338</v>
      </c>
      <c r="H486" s="212" t="s">
        <v>1299</v>
      </c>
      <c r="I486" s="212" t="s">
        <v>1300</v>
      </c>
      <c r="J486" s="213">
        <v>1087</v>
      </c>
    </row>
    <row r="487" spans="7:10" x14ac:dyDescent="0.25">
      <c r="G487" s="212" t="s">
        <v>338</v>
      </c>
      <c r="H487" s="212" t="s">
        <v>1301</v>
      </c>
      <c r="I487" s="212" t="s">
        <v>1302</v>
      </c>
      <c r="J487" s="213">
        <v>1087</v>
      </c>
    </row>
    <row r="488" spans="7:10" x14ac:dyDescent="0.25">
      <c r="G488" s="212" t="s">
        <v>338</v>
      </c>
      <c r="H488" s="212" t="s">
        <v>1303</v>
      </c>
      <c r="I488" s="212" t="s">
        <v>1304</v>
      </c>
      <c r="J488" s="213">
        <v>1087</v>
      </c>
    </row>
    <row r="489" spans="7:10" x14ac:dyDescent="0.25">
      <c r="G489" s="212" t="s">
        <v>338</v>
      </c>
      <c r="H489" s="212" t="s">
        <v>1305</v>
      </c>
      <c r="I489" s="212" t="s">
        <v>1306</v>
      </c>
      <c r="J489" s="213">
        <v>1082</v>
      </c>
    </row>
    <row r="490" spans="7:10" x14ac:dyDescent="0.25">
      <c r="G490" s="212" t="s">
        <v>338</v>
      </c>
      <c r="H490" s="212" t="s">
        <v>1307</v>
      </c>
      <c r="I490" s="212" t="s">
        <v>1308</v>
      </c>
      <c r="J490" s="213">
        <v>1080</v>
      </c>
    </row>
    <row r="491" spans="7:10" x14ac:dyDescent="0.25">
      <c r="G491" s="212" t="s">
        <v>338</v>
      </c>
      <c r="H491" s="212" t="s">
        <v>1309</v>
      </c>
      <c r="I491" s="212" t="s">
        <v>1310</v>
      </c>
      <c r="J491" s="213">
        <v>1069</v>
      </c>
    </row>
    <row r="492" spans="7:10" x14ac:dyDescent="0.25">
      <c r="G492" s="212" t="s">
        <v>338</v>
      </c>
      <c r="H492" s="212" t="s">
        <v>1311</v>
      </c>
      <c r="I492" s="212" t="s">
        <v>1312</v>
      </c>
      <c r="J492" s="213">
        <v>1068</v>
      </c>
    </row>
    <row r="493" spans="7:10" x14ac:dyDescent="0.25">
      <c r="G493" s="212" t="s">
        <v>338</v>
      </c>
      <c r="H493" s="212" t="s">
        <v>1313</v>
      </c>
      <c r="I493" s="212" t="s">
        <v>1314</v>
      </c>
      <c r="J493" s="213">
        <v>1062</v>
      </c>
    </row>
    <row r="494" spans="7:10" x14ac:dyDescent="0.25">
      <c r="G494" s="212" t="s">
        <v>338</v>
      </c>
      <c r="H494" s="212" t="s">
        <v>1315</v>
      </c>
      <c r="I494" s="212" t="s">
        <v>1316</v>
      </c>
      <c r="J494" s="213">
        <v>1062</v>
      </c>
    </row>
    <row r="495" spans="7:10" x14ac:dyDescent="0.25">
      <c r="G495" s="212" t="s">
        <v>338</v>
      </c>
      <c r="H495" s="212" t="s">
        <v>1317</v>
      </c>
      <c r="I495" s="212" t="s">
        <v>1318</v>
      </c>
      <c r="J495" s="213">
        <v>1062</v>
      </c>
    </row>
    <row r="496" spans="7:10" x14ac:dyDescent="0.25">
      <c r="G496" s="212" t="s">
        <v>338</v>
      </c>
      <c r="H496" s="212" t="s">
        <v>1319</v>
      </c>
      <c r="I496" s="212" t="s">
        <v>1320</v>
      </c>
      <c r="J496" s="213">
        <v>1062</v>
      </c>
    </row>
    <row r="497" spans="7:10" x14ac:dyDescent="0.25">
      <c r="G497" s="212" t="s">
        <v>338</v>
      </c>
      <c r="H497" s="212" t="s">
        <v>1321</v>
      </c>
      <c r="I497" s="212" t="s">
        <v>1322</v>
      </c>
      <c r="J497" s="213">
        <v>1062</v>
      </c>
    </row>
    <row r="498" spans="7:10" x14ac:dyDescent="0.25">
      <c r="G498" s="212" t="s">
        <v>338</v>
      </c>
      <c r="H498" s="212" t="s">
        <v>1323</v>
      </c>
      <c r="I498" s="212" t="s">
        <v>1324</v>
      </c>
      <c r="J498" s="213">
        <v>1062</v>
      </c>
    </row>
    <row r="499" spans="7:10" x14ac:dyDescent="0.25">
      <c r="G499" s="212" t="s">
        <v>338</v>
      </c>
      <c r="H499" s="212" t="s">
        <v>1325</v>
      </c>
      <c r="I499" s="212" t="s">
        <v>1326</v>
      </c>
      <c r="J499" s="213">
        <v>1060</v>
      </c>
    </row>
    <row r="500" spans="7:10" x14ac:dyDescent="0.25">
      <c r="G500" s="212" t="s">
        <v>338</v>
      </c>
      <c r="H500" s="212" t="s">
        <v>1327</v>
      </c>
      <c r="I500" s="212" t="s">
        <v>1328</v>
      </c>
      <c r="J500" s="213">
        <v>1060</v>
      </c>
    </row>
    <row r="501" spans="7:10" x14ac:dyDescent="0.25">
      <c r="G501" s="212" t="s">
        <v>338</v>
      </c>
      <c r="H501" s="212" t="s">
        <v>1329</v>
      </c>
      <c r="I501" s="212" t="s">
        <v>1330</v>
      </c>
      <c r="J501" s="213">
        <v>1060</v>
      </c>
    </row>
    <row r="502" spans="7:10" x14ac:dyDescent="0.25">
      <c r="G502" s="212" t="s">
        <v>338</v>
      </c>
      <c r="H502" s="212" t="s">
        <v>1331</v>
      </c>
      <c r="I502" s="212" t="s">
        <v>1332</v>
      </c>
      <c r="J502" s="213">
        <v>1060</v>
      </c>
    </row>
    <row r="503" spans="7:10" x14ac:dyDescent="0.25">
      <c r="G503" s="212" t="s">
        <v>338</v>
      </c>
      <c r="H503" s="212" t="s">
        <v>1333</v>
      </c>
      <c r="I503" s="212" t="s">
        <v>1334</v>
      </c>
      <c r="J503" s="213">
        <v>1060</v>
      </c>
    </row>
    <row r="504" spans="7:10" x14ac:dyDescent="0.25">
      <c r="G504" s="212" t="s">
        <v>338</v>
      </c>
      <c r="H504" s="212" t="s">
        <v>1335</v>
      </c>
      <c r="I504" s="212" t="s">
        <v>1336</v>
      </c>
      <c r="J504" s="213">
        <v>1060</v>
      </c>
    </row>
    <row r="505" spans="7:10" x14ac:dyDescent="0.25">
      <c r="G505" s="212" t="s">
        <v>338</v>
      </c>
      <c r="H505" s="212" t="s">
        <v>1337</v>
      </c>
      <c r="I505" s="212" t="s">
        <v>1338</v>
      </c>
      <c r="J505" s="213">
        <v>1059</v>
      </c>
    </row>
    <row r="506" spans="7:10" ht="30" x14ac:dyDescent="0.25">
      <c r="G506" s="212" t="s">
        <v>338</v>
      </c>
      <c r="H506" s="212" t="s">
        <v>1339</v>
      </c>
      <c r="I506" s="212" t="s">
        <v>1340</v>
      </c>
      <c r="J506" s="213">
        <v>1057</v>
      </c>
    </row>
    <row r="507" spans="7:10" x14ac:dyDescent="0.25">
      <c r="G507" s="212" t="s">
        <v>338</v>
      </c>
      <c r="H507" s="212" t="s">
        <v>1341</v>
      </c>
      <c r="I507" s="212" t="s">
        <v>1342</v>
      </c>
      <c r="J507" s="213">
        <v>1055</v>
      </c>
    </row>
    <row r="508" spans="7:10" x14ac:dyDescent="0.25">
      <c r="G508" s="212" t="s">
        <v>338</v>
      </c>
      <c r="H508" s="212" t="s">
        <v>1343</v>
      </c>
      <c r="I508" s="212" t="s">
        <v>1344</v>
      </c>
      <c r="J508" s="213">
        <v>1052</v>
      </c>
    </row>
    <row r="509" spans="7:10" x14ac:dyDescent="0.25">
      <c r="G509" s="212" t="s">
        <v>338</v>
      </c>
      <c r="H509" s="212" t="s">
        <v>1345</v>
      </c>
      <c r="I509" s="212" t="s">
        <v>1346</v>
      </c>
      <c r="J509" s="213">
        <v>1050</v>
      </c>
    </row>
    <row r="510" spans="7:10" x14ac:dyDescent="0.25">
      <c r="G510" s="212" t="s">
        <v>338</v>
      </c>
      <c r="H510" s="212" t="s">
        <v>1347</v>
      </c>
      <c r="I510" s="212" t="s">
        <v>1348</v>
      </c>
      <c r="J510" s="213">
        <v>1050</v>
      </c>
    </row>
    <row r="511" spans="7:10" ht="30" x14ac:dyDescent="0.25">
      <c r="G511" s="212" t="s">
        <v>338</v>
      </c>
      <c r="H511" s="212" t="s">
        <v>1349</v>
      </c>
      <c r="I511" s="212" t="s">
        <v>1350</v>
      </c>
      <c r="J511" s="213">
        <v>1050</v>
      </c>
    </row>
    <row r="512" spans="7:10" x14ac:dyDescent="0.25">
      <c r="G512" s="212" t="s">
        <v>338</v>
      </c>
      <c r="H512" s="212" t="s">
        <v>1351</v>
      </c>
      <c r="I512" s="212" t="s">
        <v>1352</v>
      </c>
      <c r="J512" s="213">
        <v>1050</v>
      </c>
    </row>
    <row r="513" spans="7:10" x14ac:dyDescent="0.25">
      <c r="G513" s="212" t="s">
        <v>338</v>
      </c>
      <c r="H513" s="212" t="s">
        <v>1353</v>
      </c>
      <c r="I513" s="212" t="s">
        <v>1354</v>
      </c>
      <c r="J513" s="213">
        <v>1050</v>
      </c>
    </row>
    <row r="514" spans="7:10" x14ac:dyDescent="0.25">
      <c r="G514" s="212" t="s">
        <v>338</v>
      </c>
      <c r="H514" s="212" t="s">
        <v>1355</v>
      </c>
      <c r="I514" s="212" t="s">
        <v>1356</v>
      </c>
      <c r="J514" s="213">
        <v>1045</v>
      </c>
    </row>
    <row r="515" spans="7:10" x14ac:dyDescent="0.25">
      <c r="G515" s="212" t="s">
        <v>338</v>
      </c>
      <c r="H515" s="212" t="s">
        <v>1357</v>
      </c>
      <c r="I515" s="212" t="s">
        <v>1358</v>
      </c>
      <c r="J515" s="213">
        <v>1044</v>
      </c>
    </row>
    <row r="516" spans="7:10" x14ac:dyDescent="0.25">
      <c r="G516" s="212" t="s">
        <v>338</v>
      </c>
      <c r="H516" s="212" t="s">
        <v>1359</v>
      </c>
      <c r="I516" s="212" t="s">
        <v>1360</v>
      </c>
      <c r="J516" s="213">
        <v>1044</v>
      </c>
    </row>
    <row r="517" spans="7:10" x14ac:dyDescent="0.25">
      <c r="G517" s="212" t="s">
        <v>338</v>
      </c>
      <c r="H517" s="212" t="s">
        <v>1361</v>
      </c>
      <c r="I517" s="212" t="s">
        <v>1362</v>
      </c>
      <c r="J517" s="213">
        <v>1043</v>
      </c>
    </row>
    <row r="518" spans="7:10" x14ac:dyDescent="0.25">
      <c r="G518" s="212" t="s">
        <v>338</v>
      </c>
      <c r="H518" s="212" t="s">
        <v>1363</v>
      </c>
      <c r="I518" s="212" t="s">
        <v>1364</v>
      </c>
      <c r="J518" s="213">
        <v>1043</v>
      </c>
    </row>
    <row r="519" spans="7:10" x14ac:dyDescent="0.25">
      <c r="G519" s="212" t="s">
        <v>338</v>
      </c>
      <c r="H519" s="212" t="s">
        <v>1365</v>
      </c>
      <c r="I519" s="212" t="s">
        <v>1366</v>
      </c>
      <c r="J519" s="213">
        <v>1043</v>
      </c>
    </row>
    <row r="520" spans="7:10" x14ac:dyDescent="0.25">
      <c r="G520" s="212" t="s">
        <v>338</v>
      </c>
      <c r="H520" s="212" t="s">
        <v>1367</v>
      </c>
      <c r="I520" s="212" t="s">
        <v>1368</v>
      </c>
      <c r="J520" s="213">
        <v>1042</v>
      </c>
    </row>
    <row r="521" spans="7:10" x14ac:dyDescent="0.25">
      <c r="G521" s="212" t="s">
        <v>338</v>
      </c>
      <c r="H521" s="212" t="s">
        <v>1369</v>
      </c>
      <c r="I521" s="212" t="s">
        <v>1370</v>
      </c>
      <c r="J521" s="213">
        <v>1042</v>
      </c>
    </row>
    <row r="522" spans="7:10" ht="30" x14ac:dyDescent="0.25">
      <c r="G522" s="212" t="s">
        <v>338</v>
      </c>
      <c r="H522" s="212" t="s">
        <v>1371</v>
      </c>
      <c r="I522" s="212" t="s">
        <v>1372</v>
      </c>
      <c r="J522" s="213">
        <v>1040</v>
      </c>
    </row>
    <row r="523" spans="7:10" ht="30" x14ac:dyDescent="0.25">
      <c r="G523" s="212" t="s">
        <v>338</v>
      </c>
      <c r="H523" s="212" t="s">
        <v>1373</v>
      </c>
      <c r="I523" s="212" t="s">
        <v>1374</v>
      </c>
      <c r="J523" s="213">
        <v>1039</v>
      </c>
    </row>
    <row r="524" spans="7:10" x14ac:dyDescent="0.25">
      <c r="G524" s="212" t="s">
        <v>338</v>
      </c>
      <c r="H524" s="212" t="s">
        <v>1375</v>
      </c>
      <c r="I524" s="212" t="s">
        <v>1376</v>
      </c>
      <c r="J524" s="213">
        <v>1039</v>
      </c>
    </row>
    <row r="525" spans="7:10" x14ac:dyDescent="0.25">
      <c r="G525" s="212" t="s">
        <v>338</v>
      </c>
      <c r="H525" s="212" t="s">
        <v>1377</v>
      </c>
      <c r="I525" s="212" t="s">
        <v>1378</v>
      </c>
      <c r="J525" s="213">
        <v>1039</v>
      </c>
    </row>
    <row r="526" spans="7:10" x14ac:dyDescent="0.25">
      <c r="G526" s="212" t="s">
        <v>338</v>
      </c>
      <c r="H526" s="212" t="s">
        <v>1379</v>
      </c>
      <c r="I526" s="212" t="s">
        <v>1380</v>
      </c>
      <c r="J526" s="213">
        <v>1035</v>
      </c>
    </row>
    <row r="527" spans="7:10" x14ac:dyDescent="0.25">
      <c r="G527" s="212" t="s">
        <v>338</v>
      </c>
      <c r="H527" s="212" t="s">
        <v>1381</v>
      </c>
      <c r="I527" s="212" t="s">
        <v>1382</v>
      </c>
      <c r="J527" s="213">
        <v>1034</v>
      </c>
    </row>
    <row r="528" spans="7:10" x14ac:dyDescent="0.25">
      <c r="G528" s="212" t="s">
        <v>338</v>
      </c>
      <c r="H528" s="212" t="s">
        <v>1383</v>
      </c>
      <c r="I528" s="212" t="s">
        <v>1384</v>
      </c>
      <c r="J528" s="213">
        <v>1033</v>
      </c>
    </row>
    <row r="529" spans="7:10" ht="30" x14ac:dyDescent="0.25">
      <c r="G529" s="212" t="s">
        <v>338</v>
      </c>
      <c r="H529" s="212" t="s">
        <v>1385</v>
      </c>
      <c r="I529" s="212" t="s">
        <v>1386</v>
      </c>
      <c r="J529" s="213">
        <v>1033</v>
      </c>
    </row>
    <row r="530" spans="7:10" x14ac:dyDescent="0.25">
      <c r="G530" s="212" t="s">
        <v>338</v>
      </c>
      <c r="H530" s="212" t="s">
        <v>1387</v>
      </c>
      <c r="I530" s="212" t="s">
        <v>1388</v>
      </c>
      <c r="J530" s="213">
        <v>1033</v>
      </c>
    </row>
    <row r="531" spans="7:10" x14ac:dyDescent="0.25">
      <c r="G531" s="212" t="s">
        <v>338</v>
      </c>
      <c r="H531" s="212" t="s">
        <v>1389</v>
      </c>
      <c r="I531" s="212" t="s">
        <v>1390</v>
      </c>
      <c r="J531" s="213">
        <v>1031</v>
      </c>
    </row>
    <row r="532" spans="7:10" x14ac:dyDescent="0.25">
      <c r="G532" s="212" t="s">
        <v>338</v>
      </c>
      <c r="H532" s="212" t="s">
        <v>1391</v>
      </c>
      <c r="I532" s="212" t="s">
        <v>1392</v>
      </c>
      <c r="J532" s="213">
        <v>1030</v>
      </c>
    </row>
    <row r="533" spans="7:10" x14ac:dyDescent="0.25">
      <c r="G533" s="212" t="s">
        <v>338</v>
      </c>
      <c r="H533" s="212" t="s">
        <v>1393</v>
      </c>
      <c r="I533" s="212" t="s">
        <v>1394</v>
      </c>
      <c r="J533" s="213">
        <v>1030</v>
      </c>
    </row>
    <row r="534" spans="7:10" x14ac:dyDescent="0.25">
      <c r="G534" s="212" t="s">
        <v>338</v>
      </c>
      <c r="H534" s="212" t="s">
        <v>1395</v>
      </c>
      <c r="I534" s="212" t="s">
        <v>1396</v>
      </c>
      <c r="J534" s="213">
        <v>1030</v>
      </c>
    </row>
    <row r="535" spans="7:10" x14ac:dyDescent="0.25">
      <c r="G535" s="212" t="s">
        <v>338</v>
      </c>
      <c r="H535" s="212" t="s">
        <v>1397</v>
      </c>
      <c r="I535" s="212" t="s">
        <v>1398</v>
      </c>
      <c r="J535" s="213">
        <v>1029</v>
      </c>
    </row>
    <row r="536" spans="7:10" x14ac:dyDescent="0.25">
      <c r="G536" s="212" t="s">
        <v>338</v>
      </c>
      <c r="H536" s="212" t="s">
        <v>1399</v>
      </c>
      <c r="I536" s="212" t="s">
        <v>1400</v>
      </c>
      <c r="J536" s="213">
        <v>1029</v>
      </c>
    </row>
    <row r="537" spans="7:10" x14ac:dyDescent="0.25">
      <c r="G537" s="212" t="s">
        <v>338</v>
      </c>
      <c r="H537" s="212" t="s">
        <v>1401</v>
      </c>
      <c r="I537" s="212" t="s">
        <v>1402</v>
      </c>
      <c r="J537" s="213">
        <v>1029</v>
      </c>
    </row>
    <row r="538" spans="7:10" x14ac:dyDescent="0.25">
      <c r="G538" s="212" t="s">
        <v>338</v>
      </c>
      <c r="H538" s="212" t="s">
        <v>1403</v>
      </c>
      <c r="I538" s="212" t="s">
        <v>1404</v>
      </c>
      <c r="J538" s="213">
        <v>1029</v>
      </c>
    </row>
    <row r="539" spans="7:10" x14ac:dyDescent="0.25">
      <c r="G539" s="212" t="s">
        <v>338</v>
      </c>
      <c r="H539" s="212" t="s">
        <v>1405</v>
      </c>
      <c r="I539" s="212" t="s">
        <v>1406</v>
      </c>
      <c r="J539" s="213">
        <v>1028</v>
      </c>
    </row>
    <row r="540" spans="7:10" x14ac:dyDescent="0.25">
      <c r="G540" s="212" t="s">
        <v>338</v>
      </c>
      <c r="H540" s="212" t="s">
        <v>1407</v>
      </c>
      <c r="I540" s="212" t="s">
        <v>1408</v>
      </c>
      <c r="J540" s="213">
        <v>1028</v>
      </c>
    </row>
    <row r="541" spans="7:10" x14ac:dyDescent="0.25">
      <c r="G541" s="212" t="s">
        <v>338</v>
      </c>
      <c r="H541" s="212" t="s">
        <v>1409</v>
      </c>
      <c r="I541" s="212" t="s">
        <v>1410</v>
      </c>
      <c r="J541" s="213">
        <v>1028</v>
      </c>
    </row>
    <row r="542" spans="7:10" x14ac:dyDescent="0.25">
      <c r="G542" s="212" t="s">
        <v>338</v>
      </c>
      <c r="H542" s="212" t="s">
        <v>1411</v>
      </c>
      <c r="I542" s="212" t="s">
        <v>1412</v>
      </c>
      <c r="J542" s="213">
        <v>1026</v>
      </c>
    </row>
    <row r="543" spans="7:10" x14ac:dyDescent="0.25">
      <c r="G543" s="212" t="s">
        <v>338</v>
      </c>
      <c r="H543" s="212" t="s">
        <v>1413</v>
      </c>
      <c r="I543" s="212" t="s">
        <v>1414</v>
      </c>
      <c r="J543" s="213">
        <v>1026</v>
      </c>
    </row>
    <row r="544" spans="7:10" x14ac:dyDescent="0.25">
      <c r="G544" s="212" t="s">
        <v>338</v>
      </c>
      <c r="H544" s="212" t="s">
        <v>1415</v>
      </c>
      <c r="I544" s="212" t="s">
        <v>1416</v>
      </c>
      <c r="J544" s="213">
        <v>1026</v>
      </c>
    </row>
    <row r="545" spans="7:10" x14ac:dyDescent="0.25">
      <c r="G545" s="212" t="s">
        <v>338</v>
      </c>
      <c r="H545" s="212" t="s">
        <v>1417</v>
      </c>
      <c r="I545" s="212" t="s">
        <v>1418</v>
      </c>
      <c r="J545" s="213">
        <v>1026</v>
      </c>
    </row>
    <row r="546" spans="7:10" x14ac:dyDescent="0.25">
      <c r="G546" s="212" t="s">
        <v>338</v>
      </c>
      <c r="H546" s="212" t="s">
        <v>1419</v>
      </c>
      <c r="I546" s="212" t="s">
        <v>1420</v>
      </c>
      <c r="J546" s="213">
        <v>1026</v>
      </c>
    </row>
    <row r="547" spans="7:10" x14ac:dyDescent="0.25">
      <c r="G547" s="212" t="s">
        <v>338</v>
      </c>
      <c r="H547" s="212" t="s">
        <v>1421</v>
      </c>
      <c r="I547" s="212" t="s">
        <v>1422</v>
      </c>
      <c r="J547" s="213">
        <v>1026</v>
      </c>
    </row>
    <row r="548" spans="7:10" x14ac:dyDescent="0.25">
      <c r="G548" s="212" t="s">
        <v>338</v>
      </c>
      <c r="H548" s="212" t="s">
        <v>1423</v>
      </c>
      <c r="I548" s="212" t="s">
        <v>1424</v>
      </c>
      <c r="J548" s="213">
        <v>1025</v>
      </c>
    </row>
    <row r="549" spans="7:10" x14ac:dyDescent="0.25">
      <c r="G549" s="212" t="s">
        <v>338</v>
      </c>
      <c r="H549" s="212" t="s">
        <v>1425</v>
      </c>
      <c r="I549" s="212" t="s">
        <v>1426</v>
      </c>
      <c r="J549" s="213">
        <v>1025</v>
      </c>
    </row>
    <row r="550" spans="7:10" x14ac:dyDescent="0.25">
      <c r="G550" s="212" t="s">
        <v>338</v>
      </c>
      <c r="H550" s="212" t="s">
        <v>1427</v>
      </c>
      <c r="I550" s="212" t="s">
        <v>1428</v>
      </c>
      <c r="J550" s="213">
        <v>1025</v>
      </c>
    </row>
    <row r="551" spans="7:10" x14ac:dyDescent="0.25">
      <c r="G551" s="212" t="s">
        <v>338</v>
      </c>
      <c r="H551" s="212" t="s">
        <v>1429</v>
      </c>
      <c r="I551" s="212" t="s">
        <v>1430</v>
      </c>
      <c r="J551" s="213">
        <v>1025</v>
      </c>
    </row>
    <row r="552" spans="7:10" x14ac:dyDescent="0.25">
      <c r="G552" s="212" t="s">
        <v>338</v>
      </c>
      <c r="H552" s="212" t="s">
        <v>1431</v>
      </c>
      <c r="I552" s="212" t="s">
        <v>1432</v>
      </c>
      <c r="J552" s="213">
        <v>1025</v>
      </c>
    </row>
    <row r="553" spans="7:10" x14ac:dyDescent="0.25">
      <c r="G553" s="212" t="s">
        <v>338</v>
      </c>
      <c r="H553" s="212" t="s">
        <v>1433</v>
      </c>
      <c r="I553" s="212" t="s">
        <v>1434</v>
      </c>
      <c r="J553" s="213">
        <v>1025</v>
      </c>
    </row>
    <row r="554" spans="7:10" x14ac:dyDescent="0.25">
      <c r="G554" s="212" t="s">
        <v>338</v>
      </c>
      <c r="H554" s="212" t="s">
        <v>1435</v>
      </c>
      <c r="I554" s="212" t="s">
        <v>1436</v>
      </c>
      <c r="J554" s="213">
        <v>1025</v>
      </c>
    </row>
    <row r="555" spans="7:10" x14ac:dyDescent="0.25">
      <c r="G555" s="212" t="s">
        <v>338</v>
      </c>
      <c r="H555" s="212" t="s">
        <v>1437</v>
      </c>
      <c r="I555" s="212" t="s">
        <v>1438</v>
      </c>
      <c r="J555" s="213">
        <v>1023</v>
      </c>
    </row>
    <row r="556" spans="7:10" x14ac:dyDescent="0.25">
      <c r="G556" s="212" t="s">
        <v>338</v>
      </c>
      <c r="H556" s="212" t="s">
        <v>1439</v>
      </c>
      <c r="I556" s="212" t="s">
        <v>1440</v>
      </c>
      <c r="J556" s="213">
        <v>1023</v>
      </c>
    </row>
    <row r="557" spans="7:10" x14ac:dyDescent="0.25">
      <c r="G557" s="212" t="s">
        <v>338</v>
      </c>
      <c r="H557" s="212" t="s">
        <v>1441</v>
      </c>
      <c r="I557" s="212" t="s">
        <v>1442</v>
      </c>
      <c r="J557" s="213">
        <v>1023</v>
      </c>
    </row>
    <row r="558" spans="7:10" x14ac:dyDescent="0.25">
      <c r="G558" s="212" t="s">
        <v>338</v>
      </c>
      <c r="H558" s="212" t="s">
        <v>1443</v>
      </c>
      <c r="I558" s="212" t="s">
        <v>1444</v>
      </c>
      <c r="J558" s="213">
        <v>1021</v>
      </c>
    </row>
    <row r="559" spans="7:10" x14ac:dyDescent="0.25">
      <c r="G559" s="212" t="s">
        <v>338</v>
      </c>
      <c r="H559" s="212" t="s">
        <v>1445</v>
      </c>
      <c r="I559" s="212" t="s">
        <v>1446</v>
      </c>
      <c r="J559" s="213">
        <v>1021</v>
      </c>
    </row>
    <row r="560" spans="7:10" x14ac:dyDescent="0.25">
      <c r="G560" s="212" t="s">
        <v>338</v>
      </c>
      <c r="H560" s="212" t="s">
        <v>1447</v>
      </c>
      <c r="I560" s="212" t="s">
        <v>1448</v>
      </c>
      <c r="J560" s="213">
        <v>1021</v>
      </c>
    </row>
    <row r="561" spans="7:10" x14ac:dyDescent="0.25">
      <c r="G561" s="212" t="s">
        <v>338</v>
      </c>
      <c r="H561" s="212" t="s">
        <v>1449</v>
      </c>
      <c r="I561" s="212" t="s">
        <v>1450</v>
      </c>
      <c r="J561" s="213">
        <v>1021</v>
      </c>
    </row>
    <row r="562" spans="7:10" x14ac:dyDescent="0.25">
      <c r="G562" s="212" t="s">
        <v>338</v>
      </c>
      <c r="H562" s="212" t="s">
        <v>1451</v>
      </c>
      <c r="I562" s="212" t="s">
        <v>1452</v>
      </c>
      <c r="J562" s="213">
        <v>1021</v>
      </c>
    </row>
    <row r="563" spans="7:10" x14ac:dyDescent="0.25">
      <c r="G563" s="212" t="s">
        <v>338</v>
      </c>
      <c r="H563" s="212" t="s">
        <v>1453</v>
      </c>
      <c r="I563" s="212" t="s">
        <v>1454</v>
      </c>
      <c r="J563" s="213">
        <v>1021</v>
      </c>
    </row>
    <row r="564" spans="7:10" x14ac:dyDescent="0.25">
      <c r="G564" s="212" t="s">
        <v>338</v>
      </c>
      <c r="H564" s="212" t="s">
        <v>1455</v>
      </c>
      <c r="I564" s="212" t="s">
        <v>1456</v>
      </c>
      <c r="J564" s="213">
        <v>1016</v>
      </c>
    </row>
    <row r="565" spans="7:10" x14ac:dyDescent="0.25">
      <c r="G565" s="212" t="s">
        <v>338</v>
      </c>
      <c r="H565" s="212" t="s">
        <v>1457</v>
      </c>
      <c r="I565" s="212" t="s">
        <v>1458</v>
      </c>
      <c r="J565" s="213">
        <v>1016</v>
      </c>
    </row>
    <row r="566" spans="7:10" x14ac:dyDescent="0.25">
      <c r="G566" s="212" t="s">
        <v>338</v>
      </c>
      <c r="H566" s="212" t="s">
        <v>1459</v>
      </c>
      <c r="I566" s="212" t="s">
        <v>1460</v>
      </c>
      <c r="J566" s="213">
        <v>1016</v>
      </c>
    </row>
    <row r="567" spans="7:10" x14ac:dyDescent="0.25">
      <c r="G567" s="212" t="s">
        <v>338</v>
      </c>
      <c r="H567" s="212" t="s">
        <v>1461</v>
      </c>
      <c r="I567" s="212" t="s">
        <v>1462</v>
      </c>
      <c r="J567" s="213">
        <v>1016</v>
      </c>
    </row>
    <row r="568" spans="7:10" x14ac:dyDescent="0.25">
      <c r="G568" s="212" t="s">
        <v>338</v>
      </c>
      <c r="H568" s="212" t="s">
        <v>1463</v>
      </c>
      <c r="I568" s="212" t="s">
        <v>1464</v>
      </c>
      <c r="J568" s="213">
        <v>1016</v>
      </c>
    </row>
    <row r="569" spans="7:10" x14ac:dyDescent="0.25">
      <c r="G569" s="212" t="s">
        <v>338</v>
      </c>
      <c r="H569" s="212" t="s">
        <v>1465</v>
      </c>
      <c r="I569" s="212" t="s">
        <v>1466</v>
      </c>
      <c r="J569" s="213">
        <v>1016</v>
      </c>
    </row>
    <row r="570" spans="7:10" x14ac:dyDescent="0.25">
      <c r="G570" s="212" t="s">
        <v>338</v>
      </c>
      <c r="H570" s="212" t="s">
        <v>1467</v>
      </c>
      <c r="I570" s="212" t="s">
        <v>1468</v>
      </c>
      <c r="J570" s="213">
        <v>1016</v>
      </c>
    </row>
    <row r="571" spans="7:10" x14ac:dyDescent="0.25">
      <c r="G571" s="212" t="s">
        <v>338</v>
      </c>
      <c r="H571" s="212" t="s">
        <v>1469</v>
      </c>
      <c r="I571" s="212" t="s">
        <v>1470</v>
      </c>
      <c r="J571" s="213">
        <v>1016</v>
      </c>
    </row>
    <row r="572" spans="7:10" x14ac:dyDescent="0.25">
      <c r="G572" s="212" t="s">
        <v>338</v>
      </c>
      <c r="H572" s="212" t="s">
        <v>1471</v>
      </c>
      <c r="I572" s="212" t="s">
        <v>1472</v>
      </c>
      <c r="J572" s="213">
        <v>1013</v>
      </c>
    </row>
    <row r="573" spans="7:10" x14ac:dyDescent="0.25">
      <c r="G573" s="212" t="s">
        <v>338</v>
      </c>
      <c r="H573" s="212" t="s">
        <v>1473</v>
      </c>
      <c r="I573" s="212" t="s">
        <v>1474</v>
      </c>
      <c r="J573" s="213">
        <v>1011</v>
      </c>
    </row>
    <row r="574" spans="7:10" x14ac:dyDescent="0.25">
      <c r="G574" s="212" t="s">
        <v>338</v>
      </c>
      <c r="H574" s="212" t="s">
        <v>1475</v>
      </c>
      <c r="I574" s="212" t="s">
        <v>1476</v>
      </c>
      <c r="J574" s="213">
        <v>1011</v>
      </c>
    </row>
    <row r="575" spans="7:10" x14ac:dyDescent="0.25">
      <c r="G575" s="212" t="s">
        <v>338</v>
      </c>
      <c r="H575" s="212" t="s">
        <v>1477</v>
      </c>
      <c r="I575" s="212" t="s">
        <v>1478</v>
      </c>
      <c r="J575" s="213">
        <v>1011</v>
      </c>
    </row>
    <row r="576" spans="7:10" x14ac:dyDescent="0.25">
      <c r="G576" s="212" t="s">
        <v>338</v>
      </c>
      <c r="H576" s="212" t="s">
        <v>1479</v>
      </c>
      <c r="I576" s="212" t="s">
        <v>1480</v>
      </c>
      <c r="J576" s="213">
        <v>1011</v>
      </c>
    </row>
    <row r="577" spans="7:10" ht="30" x14ac:dyDescent="0.25">
      <c r="G577" s="212" t="s">
        <v>338</v>
      </c>
      <c r="H577" s="212" t="s">
        <v>1481</v>
      </c>
      <c r="I577" s="212" t="s">
        <v>1482</v>
      </c>
      <c r="J577" s="213">
        <v>1010</v>
      </c>
    </row>
    <row r="578" spans="7:10" x14ac:dyDescent="0.25">
      <c r="G578" s="212" t="s">
        <v>338</v>
      </c>
      <c r="H578" s="212" t="s">
        <v>1483</v>
      </c>
      <c r="I578" s="212" t="s">
        <v>1484</v>
      </c>
      <c r="J578" s="213">
        <v>1008</v>
      </c>
    </row>
    <row r="579" spans="7:10" x14ac:dyDescent="0.25">
      <c r="G579" s="212" t="s">
        <v>338</v>
      </c>
      <c r="H579" s="212" t="s">
        <v>1485</v>
      </c>
      <c r="I579" s="212" t="s">
        <v>1486</v>
      </c>
      <c r="J579" s="213">
        <v>1006</v>
      </c>
    </row>
    <row r="580" spans="7:10" x14ac:dyDescent="0.25">
      <c r="G580" s="212" t="s">
        <v>338</v>
      </c>
      <c r="H580" s="212" t="s">
        <v>1487</v>
      </c>
      <c r="I580" s="212" t="s">
        <v>1488</v>
      </c>
      <c r="J580" s="213">
        <v>1005</v>
      </c>
    </row>
    <row r="581" spans="7:10" x14ac:dyDescent="0.25">
      <c r="G581" s="212" t="s">
        <v>338</v>
      </c>
      <c r="H581" s="212" t="s">
        <v>1489</v>
      </c>
      <c r="I581" s="212" t="s">
        <v>1490</v>
      </c>
      <c r="J581" s="213">
        <v>1005</v>
      </c>
    </row>
    <row r="582" spans="7:10" x14ac:dyDescent="0.25">
      <c r="G582" s="212" t="s">
        <v>338</v>
      </c>
      <c r="H582" s="212" t="s">
        <v>1491</v>
      </c>
      <c r="I582" s="212" t="s">
        <v>661</v>
      </c>
      <c r="J582" s="213">
        <v>1004</v>
      </c>
    </row>
    <row r="583" spans="7:10" x14ac:dyDescent="0.25">
      <c r="G583" s="212" t="s">
        <v>338</v>
      </c>
      <c r="H583" s="212" t="s">
        <v>1492</v>
      </c>
      <c r="I583" s="212" t="s">
        <v>1493</v>
      </c>
      <c r="J583" s="213">
        <v>1003</v>
      </c>
    </row>
    <row r="584" spans="7:10" x14ac:dyDescent="0.25">
      <c r="G584" s="212" t="s">
        <v>338</v>
      </c>
      <c r="H584" s="212" t="s">
        <v>1494</v>
      </c>
      <c r="I584" s="212" t="s">
        <v>1495</v>
      </c>
      <c r="J584" s="213">
        <v>1000</v>
      </c>
    </row>
    <row r="585" spans="7:10" x14ac:dyDescent="0.25">
      <c r="G585" s="212" t="s">
        <v>338</v>
      </c>
      <c r="H585" s="212" t="s">
        <v>1496</v>
      </c>
      <c r="I585" s="212" t="s">
        <v>1497</v>
      </c>
      <c r="J585" s="213">
        <v>1000</v>
      </c>
    </row>
    <row r="586" spans="7:10" x14ac:dyDescent="0.25">
      <c r="G586" s="212" t="s">
        <v>338</v>
      </c>
      <c r="H586" s="212" t="s">
        <v>1498</v>
      </c>
      <c r="I586" s="212" t="s">
        <v>1499</v>
      </c>
      <c r="J586" s="213">
        <v>1000</v>
      </c>
    </row>
    <row r="587" spans="7:10" x14ac:dyDescent="0.25">
      <c r="G587" s="212" t="s">
        <v>338</v>
      </c>
      <c r="H587" s="212" t="s">
        <v>1500</v>
      </c>
      <c r="I587" s="212" t="s">
        <v>1501</v>
      </c>
      <c r="J587" s="213">
        <v>1000</v>
      </c>
    </row>
    <row r="588" spans="7:10" x14ac:dyDescent="0.25">
      <c r="G588" s="212" t="s">
        <v>338</v>
      </c>
      <c r="H588" s="212" t="s">
        <v>1502</v>
      </c>
      <c r="I588" s="212" t="s">
        <v>1503</v>
      </c>
      <c r="J588" s="213">
        <v>1000</v>
      </c>
    </row>
    <row r="589" spans="7:10" x14ac:dyDescent="0.25">
      <c r="G589" s="212" t="s">
        <v>338</v>
      </c>
      <c r="H589" s="212" t="s">
        <v>1504</v>
      </c>
      <c r="I589" s="212" t="s">
        <v>1505</v>
      </c>
      <c r="J589" s="213">
        <v>1000</v>
      </c>
    </row>
    <row r="590" spans="7:10" x14ac:dyDescent="0.25">
      <c r="G590" s="212" t="s">
        <v>338</v>
      </c>
      <c r="H590" s="212" t="s">
        <v>1506</v>
      </c>
      <c r="I590" s="212" t="s">
        <v>1507</v>
      </c>
      <c r="J590" s="213">
        <v>1000</v>
      </c>
    </row>
    <row r="591" spans="7:10" x14ac:dyDescent="0.25">
      <c r="G591" s="212" t="s">
        <v>338</v>
      </c>
      <c r="H591" s="212" t="s">
        <v>1508</v>
      </c>
      <c r="I591" s="212" t="s">
        <v>1509</v>
      </c>
      <c r="J591" s="213">
        <v>1000</v>
      </c>
    </row>
    <row r="592" spans="7:10" x14ac:dyDescent="0.25">
      <c r="G592" s="212" t="s">
        <v>338</v>
      </c>
      <c r="H592" s="212" t="s">
        <v>1510</v>
      </c>
      <c r="I592" s="212" t="s">
        <v>1511</v>
      </c>
      <c r="J592" s="213">
        <v>1000</v>
      </c>
    </row>
    <row r="593" spans="7:10" x14ac:dyDescent="0.25">
      <c r="G593" s="212" t="s">
        <v>338</v>
      </c>
      <c r="H593" s="212" t="s">
        <v>1512</v>
      </c>
      <c r="I593" s="212" t="s">
        <v>1513</v>
      </c>
      <c r="J593" s="213">
        <v>1000</v>
      </c>
    </row>
    <row r="594" spans="7:10" x14ac:dyDescent="0.25">
      <c r="G594" s="212" t="s">
        <v>338</v>
      </c>
      <c r="H594" s="212" t="s">
        <v>1514</v>
      </c>
      <c r="I594" s="212" t="s">
        <v>1515</v>
      </c>
      <c r="J594" s="213">
        <v>1000</v>
      </c>
    </row>
    <row r="595" spans="7:10" x14ac:dyDescent="0.25">
      <c r="G595" s="212" t="s">
        <v>338</v>
      </c>
      <c r="H595" s="212" t="s">
        <v>1516</v>
      </c>
      <c r="I595" s="212" t="s">
        <v>1517</v>
      </c>
      <c r="J595" s="213">
        <v>1000</v>
      </c>
    </row>
    <row r="596" spans="7:10" x14ac:dyDescent="0.25">
      <c r="G596" s="212" t="s">
        <v>338</v>
      </c>
      <c r="H596" s="212" t="s">
        <v>1518</v>
      </c>
      <c r="I596" s="212" t="s">
        <v>1519</v>
      </c>
      <c r="J596" s="213">
        <v>1000</v>
      </c>
    </row>
    <row r="597" spans="7:10" x14ac:dyDescent="0.25">
      <c r="G597" s="212" t="s">
        <v>338</v>
      </c>
      <c r="H597" s="212" t="s">
        <v>1520</v>
      </c>
      <c r="I597" s="212" t="s">
        <v>1521</v>
      </c>
      <c r="J597" s="213">
        <v>1000</v>
      </c>
    </row>
    <row r="598" spans="7:10" x14ac:dyDescent="0.25">
      <c r="G598" s="212" t="s">
        <v>338</v>
      </c>
      <c r="H598" s="212" t="s">
        <v>1522</v>
      </c>
      <c r="I598" s="212" t="s">
        <v>1523</v>
      </c>
      <c r="J598" s="213">
        <v>1000</v>
      </c>
    </row>
    <row r="599" spans="7:10" x14ac:dyDescent="0.25">
      <c r="G599" s="212" t="s">
        <v>338</v>
      </c>
      <c r="H599" s="212" t="s">
        <v>1524</v>
      </c>
      <c r="I599" s="212" t="s">
        <v>1525</v>
      </c>
      <c r="J599" s="213">
        <v>1000</v>
      </c>
    </row>
    <row r="600" spans="7:10" x14ac:dyDescent="0.25">
      <c r="G600" s="212" t="s">
        <v>338</v>
      </c>
      <c r="H600" s="212" t="s">
        <v>1526</v>
      </c>
      <c r="I600" s="212" t="s">
        <v>1527</v>
      </c>
      <c r="J600" s="213">
        <v>1000</v>
      </c>
    </row>
    <row r="601" spans="7:10" x14ac:dyDescent="0.25">
      <c r="G601" s="212" t="s">
        <v>338</v>
      </c>
      <c r="H601" s="212" t="s">
        <v>1528</v>
      </c>
      <c r="I601" s="212" t="s">
        <v>1529</v>
      </c>
      <c r="J601" s="213">
        <v>1000</v>
      </c>
    </row>
    <row r="602" spans="7:10" ht="30" x14ac:dyDescent="0.25">
      <c r="G602" s="212" t="s">
        <v>338</v>
      </c>
      <c r="H602" s="212" t="s">
        <v>1530</v>
      </c>
      <c r="I602" s="212" t="s">
        <v>1531</v>
      </c>
      <c r="J602" s="213">
        <v>1000</v>
      </c>
    </row>
    <row r="603" spans="7:10" x14ac:dyDescent="0.25">
      <c r="G603" s="212" t="s">
        <v>338</v>
      </c>
      <c r="H603" s="212" t="s">
        <v>1532</v>
      </c>
      <c r="I603" s="212" t="s">
        <v>1533</v>
      </c>
      <c r="J603" s="213">
        <v>1000</v>
      </c>
    </row>
    <row r="604" spans="7:10" x14ac:dyDescent="0.25">
      <c r="G604" s="212" t="s">
        <v>338</v>
      </c>
      <c r="H604" s="212" t="s">
        <v>1534</v>
      </c>
      <c r="I604" s="212" t="s">
        <v>1535</v>
      </c>
      <c r="J604" s="213">
        <v>1000</v>
      </c>
    </row>
    <row r="605" spans="7:10" x14ac:dyDescent="0.25">
      <c r="G605" s="212" t="s">
        <v>338</v>
      </c>
      <c r="H605" s="212" t="s">
        <v>1536</v>
      </c>
      <c r="I605" s="212" t="s">
        <v>1537</v>
      </c>
      <c r="J605" s="213">
        <v>1000</v>
      </c>
    </row>
    <row r="606" spans="7:10" x14ac:dyDescent="0.25">
      <c r="G606" s="212" t="s">
        <v>338</v>
      </c>
      <c r="H606" s="212" t="s">
        <v>1538</v>
      </c>
      <c r="I606" s="212" t="s">
        <v>1539</v>
      </c>
      <c r="J606" s="213">
        <v>1000</v>
      </c>
    </row>
    <row r="607" spans="7:10" x14ac:dyDescent="0.25">
      <c r="G607" s="212" t="s">
        <v>338</v>
      </c>
      <c r="H607" s="212" t="s">
        <v>1540</v>
      </c>
      <c r="I607" s="212" t="s">
        <v>1541</v>
      </c>
      <c r="J607" s="213">
        <v>1000</v>
      </c>
    </row>
    <row r="608" spans="7:10" x14ac:dyDescent="0.25">
      <c r="G608" s="212" t="s">
        <v>338</v>
      </c>
      <c r="H608" s="212" t="s">
        <v>1542</v>
      </c>
      <c r="I608" s="212" t="s">
        <v>1543</v>
      </c>
      <c r="J608" s="213">
        <v>1000</v>
      </c>
    </row>
    <row r="609" spans="7:10" x14ac:dyDescent="0.25">
      <c r="G609" s="212" t="s">
        <v>338</v>
      </c>
      <c r="H609" s="212" t="s">
        <v>1544</v>
      </c>
      <c r="I609" s="212" t="s">
        <v>1545</v>
      </c>
      <c r="J609" s="213">
        <v>1000</v>
      </c>
    </row>
    <row r="610" spans="7:10" x14ac:dyDescent="0.25">
      <c r="G610" s="212" t="s">
        <v>338</v>
      </c>
      <c r="H610" s="212" t="s">
        <v>1546</v>
      </c>
      <c r="I610" s="212" t="s">
        <v>1545</v>
      </c>
      <c r="J610" s="213">
        <v>1000</v>
      </c>
    </row>
    <row r="611" spans="7:10" x14ac:dyDescent="0.25">
      <c r="G611" s="212" t="s">
        <v>338</v>
      </c>
      <c r="H611" s="212" t="s">
        <v>1547</v>
      </c>
      <c r="I611" s="212" t="s">
        <v>1548</v>
      </c>
      <c r="J611" s="213">
        <v>1000</v>
      </c>
    </row>
    <row r="612" spans="7:10" x14ac:dyDescent="0.25">
      <c r="G612" s="212" t="s">
        <v>338</v>
      </c>
      <c r="H612" s="212" t="s">
        <v>1549</v>
      </c>
      <c r="I612" s="212" t="s">
        <v>1550</v>
      </c>
      <c r="J612" s="213">
        <v>1000</v>
      </c>
    </row>
    <row r="613" spans="7:10" x14ac:dyDescent="0.25">
      <c r="G613" s="212" t="s">
        <v>338</v>
      </c>
      <c r="H613" s="212" t="s">
        <v>1551</v>
      </c>
      <c r="I613" s="212" t="s">
        <v>1552</v>
      </c>
      <c r="J613" s="213">
        <v>999</v>
      </c>
    </row>
    <row r="614" spans="7:10" x14ac:dyDescent="0.25">
      <c r="G614" s="212" t="s">
        <v>338</v>
      </c>
      <c r="H614" s="212" t="s">
        <v>1553</v>
      </c>
      <c r="I614" s="212" t="s">
        <v>1554</v>
      </c>
      <c r="J614" s="213">
        <v>999</v>
      </c>
    </row>
    <row r="615" spans="7:10" x14ac:dyDescent="0.25">
      <c r="G615" s="212" t="s">
        <v>338</v>
      </c>
      <c r="H615" s="212" t="s">
        <v>1555</v>
      </c>
      <c r="I615" s="212" t="s">
        <v>1556</v>
      </c>
      <c r="J615" s="213">
        <v>997</v>
      </c>
    </row>
    <row r="616" spans="7:10" x14ac:dyDescent="0.25">
      <c r="G616" s="212" t="s">
        <v>338</v>
      </c>
      <c r="H616" s="212" t="s">
        <v>1557</v>
      </c>
      <c r="I616" s="212" t="s">
        <v>1558</v>
      </c>
      <c r="J616" s="213">
        <v>996</v>
      </c>
    </row>
    <row r="617" spans="7:10" x14ac:dyDescent="0.25">
      <c r="G617" s="212" t="s">
        <v>338</v>
      </c>
      <c r="H617" s="212" t="s">
        <v>1559</v>
      </c>
      <c r="I617" s="212" t="s">
        <v>1560</v>
      </c>
      <c r="J617" s="213">
        <v>996</v>
      </c>
    </row>
    <row r="618" spans="7:10" x14ac:dyDescent="0.25">
      <c r="G618" s="212" t="s">
        <v>338</v>
      </c>
      <c r="H618" s="212" t="s">
        <v>1561</v>
      </c>
      <c r="I618" s="212" t="s">
        <v>1562</v>
      </c>
      <c r="J618" s="213">
        <v>996</v>
      </c>
    </row>
    <row r="619" spans="7:10" x14ac:dyDescent="0.25">
      <c r="G619" s="212" t="s">
        <v>338</v>
      </c>
      <c r="H619" s="212" t="s">
        <v>1563</v>
      </c>
      <c r="I619" s="212" t="s">
        <v>1564</v>
      </c>
      <c r="J619" s="213">
        <v>996</v>
      </c>
    </row>
    <row r="620" spans="7:10" x14ac:dyDescent="0.25">
      <c r="G620" s="212" t="s">
        <v>338</v>
      </c>
      <c r="H620" s="212" t="s">
        <v>1565</v>
      </c>
      <c r="I620" s="212" t="s">
        <v>1566</v>
      </c>
      <c r="J620" s="213">
        <v>996</v>
      </c>
    </row>
    <row r="621" spans="7:10" x14ac:dyDescent="0.25">
      <c r="G621" s="212" t="s">
        <v>338</v>
      </c>
      <c r="H621" s="212" t="s">
        <v>1567</v>
      </c>
      <c r="I621" s="212" t="s">
        <v>1568</v>
      </c>
      <c r="J621" s="213">
        <v>996</v>
      </c>
    </row>
    <row r="622" spans="7:10" x14ac:dyDescent="0.25">
      <c r="G622" s="212" t="s">
        <v>338</v>
      </c>
      <c r="H622" s="212" t="s">
        <v>1569</v>
      </c>
      <c r="I622" s="212" t="s">
        <v>1570</v>
      </c>
      <c r="J622" s="213">
        <v>996</v>
      </c>
    </row>
    <row r="623" spans="7:10" ht="30" x14ac:dyDescent="0.25">
      <c r="G623" s="212" t="s">
        <v>338</v>
      </c>
      <c r="H623" s="212" t="s">
        <v>1571</v>
      </c>
      <c r="I623" s="212" t="s">
        <v>1572</v>
      </c>
      <c r="J623" s="213">
        <v>996</v>
      </c>
    </row>
    <row r="624" spans="7:10" x14ac:dyDescent="0.25">
      <c r="G624" s="212" t="s">
        <v>338</v>
      </c>
      <c r="H624" s="212" t="s">
        <v>1573</v>
      </c>
      <c r="I624" s="212" t="s">
        <v>1574</v>
      </c>
      <c r="J624" s="213">
        <v>996</v>
      </c>
    </row>
    <row r="625" spans="7:10" x14ac:dyDescent="0.25">
      <c r="G625" s="212" t="s">
        <v>338</v>
      </c>
      <c r="H625" s="212" t="s">
        <v>1575</v>
      </c>
      <c r="I625" s="212" t="s">
        <v>1576</v>
      </c>
      <c r="J625" s="213">
        <v>995</v>
      </c>
    </row>
    <row r="626" spans="7:10" x14ac:dyDescent="0.25">
      <c r="G626" s="212" t="s">
        <v>338</v>
      </c>
      <c r="H626" s="212" t="s">
        <v>1577</v>
      </c>
      <c r="I626" s="212" t="s">
        <v>1578</v>
      </c>
      <c r="J626" s="213">
        <v>995</v>
      </c>
    </row>
    <row r="627" spans="7:10" x14ac:dyDescent="0.25">
      <c r="G627" s="212" t="s">
        <v>338</v>
      </c>
      <c r="H627" s="212" t="s">
        <v>1579</v>
      </c>
      <c r="I627" s="212" t="s">
        <v>1580</v>
      </c>
      <c r="J627" s="213">
        <v>995</v>
      </c>
    </row>
    <row r="628" spans="7:10" x14ac:dyDescent="0.25">
      <c r="G628" s="212" t="s">
        <v>338</v>
      </c>
      <c r="H628" s="212" t="s">
        <v>1581</v>
      </c>
      <c r="I628" s="212" t="s">
        <v>1582</v>
      </c>
      <c r="J628" s="213">
        <v>995</v>
      </c>
    </row>
    <row r="629" spans="7:10" x14ac:dyDescent="0.25">
      <c r="G629" s="212" t="s">
        <v>338</v>
      </c>
      <c r="H629" s="212" t="s">
        <v>1583</v>
      </c>
      <c r="I629" s="212" t="s">
        <v>1584</v>
      </c>
      <c r="J629" s="213">
        <v>995</v>
      </c>
    </row>
    <row r="630" spans="7:10" x14ac:dyDescent="0.25">
      <c r="G630" s="212" t="s">
        <v>338</v>
      </c>
      <c r="H630" s="212" t="s">
        <v>1585</v>
      </c>
      <c r="I630" s="212" t="s">
        <v>1586</v>
      </c>
      <c r="J630" s="213">
        <v>995</v>
      </c>
    </row>
    <row r="631" spans="7:10" x14ac:dyDescent="0.25">
      <c r="G631" s="212" t="s">
        <v>338</v>
      </c>
      <c r="H631" s="212" t="s">
        <v>1587</v>
      </c>
      <c r="I631" s="212" t="s">
        <v>1588</v>
      </c>
      <c r="J631" s="213">
        <v>995</v>
      </c>
    </row>
    <row r="632" spans="7:10" x14ac:dyDescent="0.25">
      <c r="G632" s="212" t="s">
        <v>338</v>
      </c>
      <c r="H632" s="212" t="s">
        <v>1589</v>
      </c>
      <c r="I632" s="212" t="s">
        <v>1590</v>
      </c>
      <c r="J632" s="213">
        <v>995</v>
      </c>
    </row>
    <row r="633" spans="7:10" x14ac:dyDescent="0.25">
      <c r="G633" s="212" t="s">
        <v>338</v>
      </c>
      <c r="H633" s="212" t="s">
        <v>1591</v>
      </c>
      <c r="I633" s="212" t="s">
        <v>1592</v>
      </c>
      <c r="J633" s="213">
        <v>995</v>
      </c>
    </row>
    <row r="634" spans="7:10" x14ac:dyDescent="0.25">
      <c r="G634" s="212" t="s">
        <v>338</v>
      </c>
      <c r="H634" s="212" t="s">
        <v>1593</v>
      </c>
      <c r="I634" s="212" t="s">
        <v>1594</v>
      </c>
      <c r="J634" s="213">
        <v>995</v>
      </c>
    </row>
    <row r="635" spans="7:10" x14ac:dyDescent="0.25">
      <c r="G635" s="212" t="s">
        <v>338</v>
      </c>
      <c r="H635" s="212" t="s">
        <v>1595</v>
      </c>
      <c r="I635" s="212" t="s">
        <v>1596</v>
      </c>
      <c r="J635" s="213">
        <v>995</v>
      </c>
    </row>
    <row r="636" spans="7:10" x14ac:dyDescent="0.25">
      <c r="G636" s="212" t="s">
        <v>338</v>
      </c>
      <c r="H636" s="212" t="s">
        <v>1597</v>
      </c>
      <c r="I636" s="212" t="s">
        <v>1598</v>
      </c>
      <c r="J636" s="213">
        <v>995</v>
      </c>
    </row>
    <row r="637" spans="7:10" x14ac:dyDescent="0.25">
      <c r="G637" s="212" t="s">
        <v>338</v>
      </c>
      <c r="H637" s="212" t="s">
        <v>1599</v>
      </c>
      <c r="I637" s="212" t="s">
        <v>1600</v>
      </c>
      <c r="J637" s="213">
        <v>995</v>
      </c>
    </row>
    <row r="638" spans="7:10" x14ac:dyDescent="0.25">
      <c r="G638" s="212" t="s">
        <v>338</v>
      </c>
      <c r="H638" s="212" t="s">
        <v>1601</v>
      </c>
      <c r="I638" s="212" t="s">
        <v>1602</v>
      </c>
      <c r="J638" s="213">
        <v>994</v>
      </c>
    </row>
    <row r="639" spans="7:10" x14ac:dyDescent="0.25">
      <c r="G639" s="212" t="s">
        <v>338</v>
      </c>
      <c r="H639" s="212" t="s">
        <v>1603</v>
      </c>
      <c r="I639" s="212" t="s">
        <v>1604</v>
      </c>
      <c r="J639" s="213">
        <v>994</v>
      </c>
    </row>
    <row r="640" spans="7:10" x14ac:dyDescent="0.25">
      <c r="G640" s="212" t="s">
        <v>338</v>
      </c>
      <c r="H640" s="212" t="s">
        <v>1605</v>
      </c>
      <c r="I640" s="212" t="s">
        <v>1606</v>
      </c>
      <c r="J640" s="213">
        <v>994</v>
      </c>
    </row>
    <row r="641" spans="7:10" x14ac:dyDescent="0.25">
      <c r="G641" s="212" t="s">
        <v>338</v>
      </c>
      <c r="H641" s="212" t="s">
        <v>1607</v>
      </c>
      <c r="I641" s="212" t="s">
        <v>1608</v>
      </c>
      <c r="J641" s="213">
        <v>994</v>
      </c>
    </row>
    <row r="642" spans="7:10" x14ac:dyDescent="0.25">
      <c r="G642" s="212" t="s">
        <v>338</v>
      </c>
      <c r="H642" s="212" t="s">
        <v>1609</v>
      </c>
      <c r="I642" s="212" t="s">
        <v>1610</v>
      </c>
      <c r="J642" s="213">
        <v>994</v>
      </c>
    </row>
    <row r="643" spans="7:10" x14ac:dyDescent="0.25">
      <c r="G643" s="212" t="s">
        <v>338</v>
      </c>
      <c r="H643" s="212" t="s">
        <v>1611</v>
      </c>
      <c r="I643" s="212" t="s">
        <v>1612</v>
      </c>
      <c r="J643" s="213">
        <v>993</v>
      </c>
    </row>
    <row r="644" spans="7:10" x14ac:dyDescent="0.25">
      <c r="G644" s="212" t="s">
        <v>338</v>
      </c>
      <c r="H644" s="212" t="s">
        <v>1613</v>
      </c>
      <c r="I644" s="212" t="s">
        <v>1614</v>
      </c>
      <c r="J644" s="213">
        <v>992</v>
      </c>
    </row>
    <row r="645" spans="7:10" x14ac:dyDescent="0.25">
      <c r="G645" s="212" t="s">
        <v>338</v>
      </c>
      <c r="H645" s="212" t="s">
        <v>1615</v>
      </c>
      <c r="I645" s="212" t="s">
        <v>1616</v>
      </c>
      <c r="J645" s="213">
        <v>991</v>
      </c>
    </row>
    <row r="646" spans="7:10" x14ac:dyDescent="0.25">
      <c r="G646" s="212" t="s">
        <v>338</v>
      </c>
      <c r="H646" s="212" t="s">
        <v>1617</v>
      </c>
      <c r="I646" s="212" t="s">
        <v>1618</v>
      </c>
      <c r="J646" s="213">
        <v>991</v>
      </c>
    </row>
    <row r="647" spans="7:10" x14ac:dyDescent="0.25">
      <c r="G647" s="212" t="s">
        <v>338</v>
      </c>
      <c r="H647" s="212" t="s">
        <v>1619</v>
      </c>
      <c r="I647" s="212" t="s">
        <v>1620</v>
      </c>
      <c r="J647" s="213">
        <v>991</v>
      </c>
    </row>
    <row r="648" spans="7:10" x14ac:dyDescent="0.25">
      <c r="G648" s="212" t="s">
        <v>338</v>
      </c>
      <c r="H648" s="212" t="s">
        <v>1621</v>
      </c>
      <c r="I648" s="212" t="s">
        <v>1622</v>
      </c>
      <c r="J648" s="213">
        <v>991</v>
      </c>
    </row>
    <row r="649" spans="7:10" x14ac:dyDescent="0.25">
      <c r="G649" s="212" t="s">
        <v>338</v>
      </c>
      <c r="H649" s="212" t="s">
        <v>1623</v>
      </c>
      <c r="I649" s="212" t="s">
        <v>1624</v>
      </c>
      <c r="J649" s="213">
        <v>991</v>
      </c>
    </row>
    <row r="650" spans="7:10" x14ac:dyDescent="0.25">
      <c r="G650" s="212" t="s">
        <v>338</v>
      </c>
      <c r="H650" s="212" t="s">
        <v>1625</v>
      </c>
      <c r="I650" s="212" t="s">
        <v>1626</v>
      </c>
      <c r="J650" s="213">
        <v>990</v>
      </c>
    </row>
    <row r="651" spans="7:10" x14ac:dyDescent="0.25">
      <c r="G651" s="212" t="s">
        <v>338</v>
      </c>
      <c r="H651" s="212" t="s">
        <v>1627</v>
      </c>
      <c r="I651" s="212" t="s">
        <v>1628</v>
      </c>
      <c r="J651" s="213">
        <v>990</v>
      </c>
    </row>
    <row r="652" spans="7:10" x14ac:dyDescent="0.25">
      <c r="G652" s="212" t="s">
        <v>338</v>
      </c>
      <c r="H652" s="212" t="s">
        <v>1629</v>
      </c>
      <c r="I652" s="212" t="s">
        <v>1630</v>
      </c>
      <c r="J652" s="213">
        <v>990</v>
      </c>
    </row>
    <row r="653" spans="7:10" x14ac:dyDescent="0.25">
      <c r="G653" s="212" t="s">
        <v>338</v>
      </c>
      <c r="H653" s="212" t="s">
        <v>1631</v>
      </c>
      <c r="I653" s="212" t="s">
        <v>1632</v>
      </c>
      <c r="J653" s="213">
        <v>989</v>
      </c>
    </row>
    <row r="654" spans="7:10" x14ac:dyDescent="0.25">
      <c r="G654" s="212" t="s">
        <v>338</v>
      </c>
      <c r="H654" s="212" t="s">
        <v>1633</v>
      </c>
      <c r="I654" s="212" t="s">
        <v>1634</v>
      </c>
      <c r="J654" s="213">
        <v>988</v>
      </c>
    </row>
    <row r="655" spans="7:10" x14ac:dyDescent="0.25">
      <c r="G655" s="212" t="s">
        <v>338</v>
      </c>
      <c r="H655" s="212" t="s">
        <v>1635</v>
      </c>
      <c r="I655" s="212" t="s">
        <v>1636</v>
      </c>
      <c r="J655" s="213">
        <v>988</v>
      </c>
    </row>
    <row r="656" spans="7:10" x14ac:dyDescent="0.25">
      <c r="G656" s="212" t="s">
        <v>338</v>
      </c>
      <c r="H656" s="212" t="s">
        <v>1637</v>
      </c>
      <c r="I656" s="212" t="s">
        <v>1638</v>
      </c>
      <c r="J656" s="213">
        <v>986</v>
      </c>
    </row>
    <row r="657" spans="7:10" x14ac:dyDescent="0.25">
      <c r="G657" s="212" t="s">
        <v>338</v>
      </c>
      <c r="H657" s="212" t="s">
        <v>1639</v>
      </c>
      <c r="I657" s="212" t="s">
        <v>1640</v>
      </c>
      <c r="J657" s="213">
        <v>986</v>
      </c>
    </row>
    <row r="658" spans="7:10" x14ac:dyDescent="0.25">
      <c r="G658" s="212" t="s">
        <v>338</v>
      </c>
      <c r="H658" s="212" t="s">
        <v>1641</v>
      </c>
      <c r="I658" s="212" t="s">
        <v>1642</v>
      </c>
      <c r="J658" s="213">
        <v>986</v>
      </c>
    </row>
    <row r="659" spans="7:10" x14ac:dyDescent="0.25">
      <c r="G659" s="212" t="s">
        <v>338</v>
      </c>
      <c r="H659" s="212" t="s">
        <v>1643</v>
      </c>
      <c r="I659" s="212" t="s">
        <v>1644</v>
      </c>
      <c r="J659" s="213">
        <v>985</v>
      </c>
    </row>
    <row r="660" spans="7:10" x14ac:dyDescent="0.25">
      <c r="G660" s="212" t="s">
        <v>338</v>
      </c>
      <c r="H660" s="212" t="s">
        <v>1645</v>
      </c>
      <c r="I660" s="212" t="s">
        <v>1646</v>
      </c>
      <c r="J660" s="213">
        <v>985</v>
      </c>
    </row>
    <row r="661" spans="7:10" x14ac:dyDescent="0.25">
      <c r="G661" s="212" t="s">
        <v>338</v>
      </c>
      <c r="H661" s="212" t="s">
        <v>1647</v>
      </c>
      <c r="I661" s="212" t="s">
        <v>1648</v>
      </c>
      <c r="J661" s="213">
        <v>985</v>
      </c>
    </row>
    <row r="662" spans="7:10" x14ac:dyDescent="0.25">
      <c r="G662" s="212" t="s">
        <v>338</v>
      </c>
      <c r="H662" s="212" t="s">
        <v>1649</v>
      </c>
      <c r="I662" s="212" t="s">
        <v>1650</v>
      </c>
      <c r="J662" s="213">
        <v>985</v>
      </c>
    </row>
    <row r="663" spans="7:10" x14ac:dyDescent="0.25">
      <c r="G663" s="212" t="s">
        <v>338</v>
      </c>
      <c r="H663" s="212" t="s">
        <v>1651</v>
      </c>
      <c r="I663" s="212" t="s">
        <v>1652</v>
      </c>
      <c r="J663" s="213">
        <v>985</v>
      </c>
    </row>
    <row r="664" spans="7:10" x14ac:dyDescent="0.25">
      <c r="G664" s="212" t="s">
        <v>338</v>
      </c>
      <c r="H664" s="212" t="s">
        <v>1653</v>
      </c>
      <c r="I664" s="212" t="s">
        <v>1654</v>
      </c>
      <c r="J664" s="213">
        <v>985</v>
      </c>
    </row>
    <row r="665" spans="7:10" x14ac:dyDescent="0.25">
      <c r="G665" s="212" t="s">
        <v>338</v>
      </c>
      <c r="H665" s="212" t="s">
        <v>1655</v>
      </c>
      <c r="I665" s="212" t="s">
        <v>1656</v>
      </c>
      <c r="J665" s="213">
        <v>985</v>
      </c>
    </row>
    <row r="666" spans="7:10" x14ac:dyDescent="0.25">
      <c r="G666" s="212" t="s">
        <v>338</v>
      </c>
      <c r="H666" s="212" t="s">
        <v>1657</v>
      </c>
      <c r="I666" s="212" t="s">
        <v>1658</v>
      </c>
      <c r="J666" s="213">
        <v>985</v>
      </c>
    </row>
    <row r="667" spans="7:10" x14ac:dyDescent="0.25">
      <c r="G667" s="212" t="s">
        <v>338</v>
      </c>
      <c r="H667" s="212" t="s">
        <v>1659</v>
      </c>
      <c r="I667" s="212" t="s">
        <v>1660</v>
      </c>
      <c r="J667" s="213">
        <v>985</v>
      </c>
    </row>
    <row r="668" spans="7:10" x14ac:dyDescent="0.25">
      <c r="G668" s="212" t="s">
        <v>338</v>
      </c>
      <c r="H668" s="212" t="s">
        <v>1661</v>
      </c>
      <c r="I668" s="212" t="s">
        <v>1662</v>
      </c>
      <c r="J668" s="213">
        <v>985</v>
      </c>
    </row>
    <row r="669" spans="7:10" x14ac:dyDescent="0.25">
      <c r="G669" s="212" t="s">
        <v>338</v>
      </c>
      <c r="H669" s="212" t="s">
        <v>1663</v>
      </c>
      <c r="I669" s="212" t="s">
        <v>1664</v>
      </c>
      <c r="J669" s="213">
        <v>981</v>
      </c>
    </row>
    <row r="670" spans="7:10" x14ac:dyDescent="0.25">
      <c r="G670" s="212" t="s">
        <v>338</v>
      </c>
      <c r="H670" s="212" t="s">
        <v>1665</v>
      </c>
      <c r="I670" s="212" t="s">
        <v>1666</v>
      </c>
      <c r="J670" s="213">
        <v>980</v>
      </c>
    </row>
    <row r="671" spans="7:10" x14ac:dyDescent="0.25">
      <c r="G671" s="212" t="s">
        <v>338</v>
      </c>
      <c r="H671" s="212" t="s">
        <v>1667</v>
      </c>
      <c r="I671" s="212" t="s">
        <v>1668</v>
      </c>
      <c r="J671" s="213">
        <v>980</v>
      </c>
    </row>
    <row r="672" spans="7:10" x14ac:dyDescent="0.25">
      <c r="G672" s="212" t="s">
        <v>338</v>
      </c>
      <c r="H672" s="212" t="s">
        <v>1669</v>
      </c>
      <c r="I672" s="212" t="s">
        <v>1670</v>
      </c>
      <c r="J672" s="213">
        <v>980</v>
      </c>
    </row>
    <row r="673" spans="7:10" x14ac:dyDescent="0.25">
      <c r="G673" s="212" t="s">
        <v>338</v>
      </c>
      <c r="H673" s="212" t="s">
        <v>1671</v>
      </c>
      <c r="I673" s="212" t="s">
        <v>1672</v>
      </c>
      <c r="J673" s="213">
        <v>980</v>
      </c>
    </row>
    <row r="674" spans="7:10" x14ac:dyDescent="0.25">
      <c r="G674" s="212" t="s">
        <v>338</v>
      </c>
      <c r="H674" s="212" t="s">
        <v>1673</v>
      </c>
      <c r="I674" s="212" t="s">
        <v>1674</v>
      </c>
      <c r="J674" s="213">
        <v>980</v>
      </c>
    </row>
    <row r="675" spans="7:10" x14ac:dyDescent="0.25">
      <c r="G675" s="212" t="s">
        <v>338</v>
      </c>
      <c r="H675" s="212" t="s">
        <v>1675</v>
      </c>
      <c r="I675" s="212" t="s">
        <v>1676</v>
      </c>
      <c r="J675" s="213">
        <v>980</v>
      </c>
    </row>
    <row r="676" spans="7:10" x14ac:dyDescent="0.25">
      <c r="G676" s="212" t="s">
        <v>338</v>
      </c>
      <c r="H676" s="212" t="s">
        <v>1677</v>
      </c>
      <c r="I676" s="212" t="s">
        <v>1678</v>
      </c>
      <c r="J676" s="213">
        <v>980</v>
      </c>
    </row>
    <row r="677" spans="7:10" x14ac:dyDescent="0.25">
      <c r="G677" s="212" t="s">
        <v>338</v>
      </c>
      <c r="H677" s="212" t="s">
        <v>1679</v>
      </c>
      <c r="I677" s="212" t="s">
        <v>1680</v>
      </c>
      <c r="J677" s="213">
        <v>980</v>
      </c>
    </row>
    <row r="678" spans="7:10" x14ac:dyDescent="0.25">
      <c r="G678" s="212" t="s">
        <v>338</v>
      </c>
      <c r="H678" s="212" t="s">
        <v>1681</v>
      </c>
      <c r="I678" s="212" t="s">
        <v>1682</v>
      </c>
      <c r="J678" s="213">
        <v>980</v>
      </c>
    </row>
    <row r="679" spans="7:10" x14ac:dyDescent="0.25">
      <c r="G679" s="212" t="s">
        <v>338</v>
      </c>
      <c r="H679" s="212" t="s">
        <v>1683</v>
      </c>
      <c r="I679" s="212" t="s">
        <v>1684</v>
      </c>
      <c r="J679" s="213">
        <v>980</v>
      </c>
    </row>
    <row r="680" spans="7:10" x14ac:dyDescent="0.25">
      <c r="G680" s="212" t="s">
        <v>338</v>
      </c>
      <c r="H680" s="212" t="s">
        <v>1685</v>
      </c>
      <c r="I680" s="212" t="s">
        <v>1686</v>
      </c>
      <c r="J680" s="213">
        <v>980</v>
      </c>
    </row>
    <row r="681" spans="7:10" x14ac:dyDescent="0.25">
      <c r="G681" s="212" t="s">
        <v>338</v>
      </c>
      <c r="H681" s="212" t="s">
        <v>1687</v>
      </c>
      <c r="I681" s="212" t="s">
        <v>1688</v>
      </c>
      <c r="J681" s="213">
        <v>980</v>
      </c>
    </row>
    <row r="682" spans="7:10" x14ac:dyDescent="0.25">
      <c r="G682" s="212" t="s">
        <v>338</v>
      </c>
      <c r="H682" s="212" t="s">
        <v>1689</v>
      </c>
      <c r="I682" s="212" t="s">
        <v>1690</v>
      </c>
      <c r="J682" s="213">
        <v>980</v>
      </c>
    </row>
    <row r="683" spans="7:10" x14ac:dyDescent="0.25">
      <c r="G683" s="212" t="s">
        <v>338</v>
      </c>
      <c r="H683" s="212" t="s">
        <v>1691</v>
      </c>
      <c r="I683" s="212" t="s">
        <v>1692</v>
      </c>
      <c r="J683" s="213">
        <v>980</v>
      </c>
    </row>
    <row r="684" spans="7:10" x14ac:dyDescent="0.25">
      <c r="G684" s="212" t="s">
        <v>338</v>
      </c>
      <c r="H684" s="212" t="s">
        <v>1693</v>
      </c>
      <c r="I684" s="212" t="s">
        <v>1694</v>
      </c>
      <c r="J684" s="213">
        <v>980</v>
      </c>
    </row>
    <row r="685" spans="7:10" x14ac:dyDescent="0.25">
      <c r="G685" s="212" t="s">
        <v>338</v>
      </c>
      <c r="H685" s="212" t="s">
        <v>1695</v>
      </c>
      <c r="I685" s="212" t="s">
        <v>1696</v>
      </c>
      <c r="J685" s="213">
        <v>980</v>
      </c>
    </row>
    <row r="686" spans="7:10" ht="30" x14ac:dyDescent="0.25">
      <c r="G686" s="212" t="s">
        <v>338</v>
      </c>
      <c r="H686" s="212" t="s">
        <v>1697</v>
      </c>
      <c r="I686" s="212" t="s">
        <v>1698</v>
      </c>
      <c r="J686" s="213">
        <v>980</v>
      </c>
    </row>
    <row r="687" spans="7:10" x14ac:dyDescent="0.25">
      <c r="G687" s="212" t="s">
        <v>338</v>
      </c>
      <c r="H687" s="212" t="s">
        <v>1699</v>
      </c>
      <c r="I687" s="212" t="s">
        <v>1700</v>
      </c>
      <c r="J687" s="213">
        <v>980</v>
      </c>
    </row>
    <row r="688" spans="7:10" x14ac:dyDescent="0.25">
      <c r="G688" s="212" t="s">
        <v>338</v>
      </c>
      <c r="H688" s="212" t="s">
        <v>1701</v>
      </c>
      <c r="I688" s="212" t="s">
        <v>1702</v>
      </c>
      <c r="J688" s="213">
        <v>980</v>
      </c>
    </row>
    <row r="689" spans="7:10" x14ac:dyDescent="0.25">
      <c r="G689" s="212" t="s">
        <v>338</v>
      </c>
      <c r="H689" s="212" t="s">
        <v>1703</v>
      </c>
      <c r="I689" s="212" t="s">
        <v>1704</v>
      </c>
      <c r="J689" s="213">
        <v>979</v>
      </c>
    </row>
    <row r="690" spans="7:10" x14ac:dyDescent="0.25">
      <c r="G690" s="212" t="s">
        <v>338</v>
      </c>
      <c r="H690" s="212" t="s">
        <v>1705</v>
      </c>
      <c r="I690" s="212" t="s">
        <v>1706</v>
      </c>
      <c r="J690" s="213">
        <v>979</v>
      </c>
    </row>
    <row r="691" spans="7:10" x14ac:dyDescent="0.25">
      <c r="G691" s="212" t="s">
        <v>338</v>
      </c>
      <c r="H691" s="212" t="s">
        <v>1707</v>
      </c>
      <c r="I691" s="212" t="s">
        <v>1708</v>
      </c>
      <c r="J691" s="213">
        <v>977</v>
      </c>
    </row>
    <row r="692" spans="7:10" x14ac:dyDescent="0.25">
      <c r="G692" s="212" t="s">
        <v>338</v>
      </c>
      <c r="H692" s="212" t="s">
        <v>1709</v>
      </c>
      <c r="I692" s="212" t="s">
        <v>1710</v>
      </c>
      <c r="J692" s="213">
        <v>976</v>
      </c>
    </row>
    <row r="693" spans="7:10" x14ac:dyDescent="0.25">
      <c r="G693" s="212" t="s">
        <v>338</v>
      </c>
      <c r="H693" s="212" t="s">
        <v>1711</v>
      </c>
      <c r="I693" s="212" t="s">
        <v>1712</v>
      </c>
      <c r="J693" s="213">
        <v>975</v>
      </c>
    </row>
    <row r="694" spans="7:10" x14ac:dyDescent="0.25">
      <c r="G694" s="212" t="s">
        <v>338</v>
      </c>
      <c r="H694" s="212" t="s">
        <v>1713</v>
      </c>
      <c r="I694" s="212" t="s">
        <v>1714</v>
      </c>
      <c r="J694" s="213">
        <v>975</v>
      </c>
    </row>
    <row r="695" spans="7:10" x14ac:dyDescent="0.25">
      <c r="G695" s="212" t="s">
        <v>338</v>
      </c>
      <c r="H695" s="212" t="s">
        <v>1715</v>
      </c>
      <c r="I695" s="212" t="s">
        <v>1716</v>
      </c>
      <c r="J695" s="213">
        <v>975</v>
      </c>
    </row>
    <row r="696" spans="7:10" x14ac:dyDescent="0.25">
      <c r="G696" s="212" t="s">
        <v>338</v>
      </c>
      <c r="H696" s="212" t="s">
        <v>1717</v>
      </c>
      <c r="I696" s="212" t="s">
        <v>1718</v>
      </c>
      <c r="J696" s="213">
        <v>975</v>
      </c>
    </row>
    <row r="697" spans="7:10" x14ac:dyDescent="0.25">
      <c r="G697" s="212" t="s">
        <v>338</v>
      </c>
      <c r="H697" s="212" t="s">
        <v>1719</v>
      </c>
      <c r="I697" s="212" t="s">
        <v>1720</v>
      </c>
      <c r="J697" s="213">
        <v>975</v>
      </c>
    </row>
    <row r="698" spans="7:10" x14ac:dyDescent="0.25">
      <c r="G698" s="212" t="s">
        <v>338</v>
      </c>
      <c r="H698" s="212" t="s">
        <v>1721</v>
      </c>
      <c r="I698" s="212" t="s">
        <v>1722</v>
      </c>
      <c r="J698" s="213">
        <v>975</v>
      </c>
    </row>
    <row r="699" spans="7:10" x14ac:dyDescent="0.25">
      <c r="G699" s="212" t="s">
        <v>338</v>
      </c>
      <c r="H699" s="212" t="s">
        <v>1723</v>
      </c>
      <c r="I699" s="212" t="s">
        <v>1724</v>
      </c>
      <c r="J699" s="213">
        <v>975</v>
      </c>
    </row>
    <row r="700" spans="7:10" x14ac:dyDescent="0.25">
      <c r="G700" s="212" t="s">
        <v>338</v>
      </c>
      <c r="H700" s="212" t="s">
        <v>1725</v>
      </c>
      <c r="I700" s="212" t="s">
        <v>1726</v>
      </c>
      <c r="J700" s="213">
        <v>975</v>
      </c>
    </row>
    <row r="701" spans="7:10" x14ac:dyDescent="0.25">
      <c r="G701" s="212" t="s">
        <v>338</v>
      </c>
      <c r="H701" s="212" t="s">
        <v>1727</v>
      </c>
      <c r="I701" s="212" t="s">
        <v>1728</v>
      </c>
      <c r="J701" s="213">
        <v>974</v>
      </c>
    </row>
    <row r="702" spans="7:10" x14ac:dyDescent="0.25">
      <c r="G702" s="212" t="s">
        <v>338</v>
      </c>
      <c r="H702" s="212" t="s">
        <v>1729</v>
      </c>
      <c r="I702" s="212" t="s">
        <v>1730</v>
      </c>
      <c r="J702" s="213">
        <v>974</v>
      </c>
    </row>
    <row r="703" spans="7:10" x14ac:dyDescent="0.25">
      <c r="G703" s="212" t="s">
        <v>338</v>
      </c>
      <c r="H703" s="212" t="s">
        <v>1731</v>
      </c>
      <c r="I703" s="212" t="s">
        <v>1732</v>
      </c>
      <c r="J703" s="213">
        <v>974</v>
      </c>
    </row>
    <row r="704" spans="7:10" x14ac:dyDescent="0.25">
      <c r="G704" s="212" t="s">
        <v>338</v>
      </c>
      <c r="H704" s="212" t="s">
        <v>1733</v>
      </c>
      <c r="I704" s="212" t="s">
        <v>1734</v>
      </c>
      <c r="J704" s="213">
        <v>973</v>
      </c>
    </row>
    <row r="705" spans="7:10" x14ac:dyDescent="0.25">
      <c r="G705" s="212" t="s">
        <v>338</v>
      </c>
      <c r="H705" s="212" t="s">
        <v>1735</v>
      </c>
      <c r="I705" s="212" t="s">
        <v>1736</v>
      </c>
      <c r="J705" s="213">
        <v>971</v>
      </c>
    </row>
    <row r="706" spans="7:10" x14ac:dyDescent="0.25">
      <c r="G706" s="212" t="s">
        <v>338</v>
      </c>
      <c r="H706" s="212" t="s">
        <v>1737</v>
      </c>
      <c r="I706" s="212" t="s">
        <v>1738</v>
      </c>
      <c r="J706" s="213">
        <v>970</v>
      </c>
    </row>
    <row r="707" spans="7:10" x14ac:dyDescent="0.25">
      <c r="G707" s="212" t="s">
        <v>338</v>
      </c>
      <c r="H707" s="212" t="s">
        <v>1739</v>
      </c>
      <c r="I707" s="212" t="s">
        <v>1740</v>
      </c>
      <c r="J707" s="213">
        <v>970</v>
      </c>
    </row>
    <row r="708" spans="7:10" x14ac:dyDescent="0.25">
      <c r="G708" s="212" t="s">
        <v>338</v>
      </c>
      <c r="H708" s="212" t="s">
        <v>1741</v>
      </c>
      <c r="I708" s="212" t="s">
        <v>1742</v>
      </c>
      <c r="J708" s="213">
        <v>970</v>
      </c>
    </row>
    <row r="709" spans="7:10" x14ac:dyDescent="0.25">
      <c r="G709" s="212" t="s">
        <v>338</v>
      </c>
      <c r="H709" s="212" t="s">
        <v>1743</v>
      </c>
      <c r="I709" s="212" t="s">
        <v>1744</v>
      </c>
      <c r="J709" s="213">
        <v>970</v>
      </c>
    </row>
    <row r="710" spans="7:10" x14ac:dyDescent="0.25">
      <c r="G710" s="212" t="s">
        <v>338</v>
      </c>
      <c r="H710" s="212" t="s">
        <v>1745</v>
      </c>
      <c r="I710" s="212" t="s">
        <v>1746</v>
      </c>
      <c r="J710" s="213">
        <v>970</v>
      </c>
    </row>
    <row r="711" spans="7:10" x14ac:dyDescent="0.25">
      <c r="G711" s="212" t="s">
        <v>338</v>
      </c>
      <c r="H711" s="212" t="s">
        <v>1747</v>
      </c>
      <c r="I711" s="212" t="s">
        <v>1748</v>
      </c>
      <c r="J711" s="213">
        <v>970</v>
      </c>
    </row>
    <row r="712" spans="7:10" x14ac:dyDescent="0.25">
      <c r="G712" s="212" t="s">
        <v>338</v>
      </c>
      <c r="H712" s="212" t="s">
        <v>1749</v>
      </c>
      <c r="I712" s="212" t="s">
        <v>1750</v>
      </c>
      <c r="J712" s="213">
        <v>970</v>
      </c>
    </row>
    <row r="713" spans="7:10" x14ac:dyDescent="0.25">
      <c r="G713" s="212" t="s">
        <v>338</v>
      </c>
      <c r="H713" s="212" t="s">
        <v>1751</v>
      </c>
      <c r="I713" s="212" t="s">
        <v>1752</v>
      </c>
      <c r="J713" s="213">
        <v>970</v>
      </c>
    </row>
    <row r="714" spans="7:10" x14ac:dyDescent="0.25">
      <c r="G714" s="212" t="s">
        <v>338</v>
      </c>
      <c r="H714" s="212" t="s">
        <v>1753</v>
      </c>
      <c r="I714" s="212" t="s">
        <v>1754</v>
      </c>
      <c r="J714" s="213">
        <v>970</v>
      </c>
    </row>
    <row r="715" spans="7:10" x14ac:dyDescent="0.25">
      <c r="G715" s="212" t="s">
        <v>338</v>
      </c>
      <c r="H715" s="212" t="s">
        <v>1755</v>
      </c>
      <c r="I715" s="212" t="s">
        <v>1756</v>
      </c>
      <c r="J715" s="213">
        <v>970</v>
      </c>
    </row>
    <row r="716" spans="7:10" x14ac:dyDescent="0.25">
      <c r="G716" s="212" t="s">
        <v>338</v>
      </c>
      <c r="H716" s="212" t="s">
        <v>1757</v>
      </c>
      <c r="I716" s="212" t="s">
        <v>1758</v>
      </c>
      <c r="J716" s="213">
        <v>970</v>
      </c>
    </row>
    <row r="717" spans="7:10" x14ac:dyDescent="0.25">
      <c r="G717" s="212" t="s">
        <v>338</v>
      </c>
      <c r="H717" s="212" t="s">
        <v>1759</v>
      </c>
      <c r="I717" s="212" t="s">
        <v>1760</v>
      </c>
      <c r="J717" s="213">
        <v>970</v>
      </c>
    </row>
    <row r="718" spans="7:10" x14ac:dyDescent="0.25">
      <c r="G718" s="212" t="s">
        <v>338</v>
      </c>
      <c r="H718" s="212" t="s">
        <v>1761</v>
      </c>
      <c r="I718" s="212" t="s">
        <v>1762</v>
      </c>
      <c r="J718" s="213">
        <v>970</v>
      </c>
    </row>
    <row r="719" spans="7:10" x14ac:dyDescent="0.25">
      <c r="G719" s="212" t="s">
        <v>338</v>
      </c>
      <c r="H719" s="212" t="s">
        <v>1763</v>
      </c>
      <c r="I719" s="212" t="s">
        <v>1764</v>
      </c>
      <c r="J719" s="213">
        <v>967</v>
      </c>
    </row>
    <row r="720" spans="7:10" x14ac:dyDescent="0.25">
      <c r="G720" s="212" t="s">
        <v>338</v>
      </c>
      <c r="H720" s="212" t="s">
        <v>1765</v>
      </c>
      <c r="I720" s="212" t="s">
        <v>1766</v>
      </c>
      <c r="J720" s="213">
        <v>967</v>
      </c>
    </row>
    <row r="721" spans="7:10" ht="30" x14ac:dyDescent="0.25">
      <c r="G721" s="212" t="s">
        <v>338</v>
      </c>
      <c r="H721" s="212" t="s">
        <v>1767</v>
      </c>
      <c r="I721" s="212" t="s">
        <v>1768</v>
      </c>
      <c r="J721" s="213">
        <v>967</v>
      </c>
    </row>
    <row r="722" spans="7:10" x14ac:dyDescent="0.25">
      <c r="G722" s="212" t="s">
        <v>338</v>
      </c>
      <c r="H722" s="212" t="s">
        <v>1769</v>
      </c>
      <c r="I722" s="212" t="s">
        <v>1770</v>
      </c>
      <c r="J722" s="213">
        <v>965</v>
      </c>
    </row>
    <row r="723" spans="7:10" x14ac:dyDescent="0.25">
      <c r="G723" s="212" t="s">
        <v>338</v>
      </c>
      <c r="H723" s="212" t="s">
        <v>1771</v>
      </c>
      <c r="I723" s="212" t="s">
        <v>1772</v>
      </c>
      <c r="J723" s="213">
        <v>965</v>
      </c>
    </row>
    <row r="724" spans="7:10" ht="30" x14ac:dyDescent="0.25">
      <c r="G724" s="212" t="s">
        <v>338</v>
      </c>
      <c r="H724" s="212" t="s">
        <v>1773</v>
      </c>
      <c r="I724" s="212" t="s">
        <v>1774</v>
      </c>
      <c r="J724" s="213">
        <v>965</v>
      </c>
    </row>
    <row r="725" spans="7:10" x14ac:dyDescent="0.25">
      <c r="G725" s="212" t="s">
        <v>338</v>
      </c>
      <c r="H725" s="212" t="s">
        <v>1775</v>
      </c>
      <c r="I725" s="212" t="s">
        <v>1776</v>
      </c>
      <c r="J725" s="213">
        <v>965</v>
      </c>
    </row>
    <row r="726" spans="7:10" x14ac:dyDescent="0.25">
      <c r="G726" s="212" t="s">
        <v>338</v>
      </c>
      <c r="H726" s="212" t="s">
        <v>1777</v>
      </c>
      <c r="I726" s="212" t="s">
        <v>1778</v>
      </c>
      <c r="J726" s="213">
        <v>965</v>
      </c>
    </row>
    <row r="727" spans="7:10" x14ac:dyDescent="0.25">
      <c r="G727" s="212" t="s">
        <v>338</v>
      </c>
      <c r="H727" s="212" t="s">
        <v>1779</v>
      </c>
      <c r="I727" s="212" t="s">
        <v>1780</v>
      </c>
      <c r="J727" s="213">
        <v>962</v>
      </c>
    </row>
    <row r="728" spans="7:10" x14ac:dyDescent="0.25">
      <c r="G728" s="212" t="s">
        <v>338</v>
      </c>
      <c r="H728" s="212" t="s">
        <v>1781</v>
      </c>
      <c r="I728" s="212" t="s">
        <v>1782</v>
      </c>
      <c r="J728" s="213">
        <v>962</v>
      </c>
    </row>
    <row r="729" spans="7:10" x14ac:dyDescent="0.25">
      <c r="G729" s="212" t="s">
        <v>338</v>
      </c>
      <c r="H729" s="212" t="s">
        <v>1783</v>
      </c>
      <c r="I729" s="212" t="s">
        <v>1784</v>
      </c>
      <c r="J729" s="213">
        <v>962</v>
      </c>
    </row>
    <row r="730" spans="7:10" x14ac:dyDescent="0.25">
      <c r="G730" s="212" t="s">
        <v>338</v>
      </c>
      <c r="H730" s="212" t="s">
        <v>1785</v>
      </c>
      <c r="I730" s="212" t="s">
        <v>1786</v>
      </c>
      <c r="J730" s="213">
        <v>961</v>
      </c>
    </row>
    <row r="731" spans="7:10" x14ac:dyDescent="0.25">
      <c r="G731" s="212" t="s">
        <v>338</v>
      </c>
      <c r="H731" s="212" t="s">
        <v>1787</v>
      </c>
      <c r="I731" s="212" t="s">
        <v>1788</v>
      </c>
      <c r="J731" s="213">
        <v>961</v>
      </c>
    </row>
    <row r="732" spans="7:10" x14ac:dyDescent="0.25">
      <c r="G732" s="212" t="s">
        <v>338</v>
      </c>
      <c r="H732" s="212" t="s">
        <v>1789</v>
      </c>
      <c r="I732" s="212" t="s">
        <v>1790</v>
      </c>
      <c r="J732" s="213">
        <v>961</v>
      </c>
    </row>
    <row r="733" spans="7:10" x14ac:dyDescent="0.25">
      <c r="G733" s="212" t="s">
        <v>338</v>
      </c>
      <c r="H733" s="212" t="s">
        <v>1791</v>
      </c>
      <c r="I733" s="212" t="s">
        <v>1792</v>
      </c>
      <c r="J733" s="213">
        <v>961</v>
      </c>
    </row>
    <row r="734" spans="7:10" ht="30" x14ac:dyDescent="0.25">
      <c r="G734" s="212" t="s">
        <v>338</v>
      </c>
      <c r="H734" s="212" t="s">
        <v>1793</v>
      </c>
      <c r="I734" s="212" t="s">
        <v>1794</v>
      </c>
      <c r="J734" s="213">
        <v>961</v>
      </c>
    </row>
    <row r="735" spans="7:10" x14ac:dyDescent="0.25">
      <c r="G735" s="212" t="s">
        <v>338</v>
      </c>
      <c r="H735" s="212" t="s">
        <v>1795</v>
      </c>
      <c r="I735" s="212" t="s">
        <v>1796</v>
      </c>
      <c r="J735" s="213">
        <v>961</v>
      </c>
    </row>
    <row r="736" spans="7:10" x14ac:dyDescent="0.25">
      <c r="G736" s="212" t="s">
        <v>338</v>
      </c>
      <c r="H736" s="212" t="s">
        <v>1797</v>
      </c>
      <c r="I736" s="212" t="s">
        <v>1798</v>
      </c>
      <c r="J736" s="213">
        <v>961</v>
      </c>
    </row>
    <row r="737" spans="7:10" x14ac:dyDescent="0.25">
      <c r="G737" s="212" t="s">
        <v>338</v>
      </c>
      <c r="H737" s="212" t="s">
        <v>1799</v>
      </c>
      <c r="I737" s="212" t="s">
        <v>1800</v>
      </c>
      <c r="J737" s="213">
        <v>961</v>
      </c>
    </row>
    <row r="738" spans="7:10" x14ac:dyDescent="0.25">
      <c r="G738" s="212" t="s">
        <v>338</v>
      </c>
      <c r="H738" s="212" t="s">
        <v>1801</v>
      </c>
      <c r="I738" s="212" t="s">
        <v>1802</v>
      </c>
      <c r="J738" s="213">
        <v>961</v>
      </c>
    </row>
    <row r="739" spans="7:10" x14ac:dyDescent="0.25">
      <c r="G739" s="212" t="s">
        <v>338</v>
      </c>
      <c r="H739" s="212" t="s">
        <v>1803</v>
      </c>
      <c r="I739" s="212" t="s">
        <v>1804</v>
      </c>
      <c r="J739" s="213">
        <v>961</v>
      </c>
    </row>
    <row r="740" spans="7:10" x14ac:dyDescent="0.25">
      <c r="G740" s="212" t="s">
        <v>338</v>
      </c>
      <c r="H740" s="212" t="s">
        <v>1805</v>
      </c>
      <c r="I740" s="212" t="s">
        <v>1806</v>
      </c>
      <c r="J740" s="213">
        <v>960</v>
      </c>
    </row>
    <row r="741" spans="7:10" x14ac:dyDescent="0.25">
      <c r="G741" s="212" t="s">
        <v>338</v>
      </c>
      <c r="H741" s="212" t="s">
        <v>1807</v>
      </c>
      <c r="I741" s="212" t="s">
        <v>1808</v>
      </c>
      <c r="J741" s="213">
        <v>960</v>
      </c>
    </row>
    <row r="742" spans="7:10" x14ac:dyDescent="0.25">
      <c r="G742" s="212" t="s">
        <v>338</v>
      </c>
      <c r="H742" s="212" t="s">
        <v>1809</v>
      </c>
      <c r="I742" s="212" t="s">
        <v>1810</v>
      </c>
      <c r="J742" s="213">
        <v>960</v>
      </c>
    </row>
    <row r="743" spans="7:10" x14ac:dyDescent="0.25">
      <c r="G743" s="212" t="s">
        <v>338</v>
      </c>
      <c r="H743" s="212" t="s">
        <v>1811</v>
      </c>
      <c r="I743" s="212" t="s">
        <v>1812</v>
      </c>
      <c r="J743" s="213">
        <v>960</v>
      </c>
    </row>
    <row r="744" spans="7:10" x14ac:dyDescent="0.25">
      <c r="G744" s="212" t="s">
        <v>338</v>
      </c>
      <c r="H744" s="212" t="s">
        <v>1813</v>
      </c>
      <c r="I744" s="212" t="s">
        <v>1814</v>
      </c>
      <c r="J744" s="213">
        <v>960</v>
      </c>
    </row>
    <row r="745" spans="7:10" x14ac:dyDescent="0.25">
      <c r="G745" s="212" t="s">
        <v>338</v>
      </c>
      <c r="H745" s="212" t="s">
        <v>1815</v>
      </c>
      <c r="I745" s="212" t="s">
        <v>1816</v>
      </c>
      <c r="J745" s="213">
        <v>960</v>
      </c>
    </row>
    <row r="746" spans="7:10" x14ac:dyDescent="0.25">
      <c r="G746" s="212" t="s">
        <v>338</v>
      </c>
      <c r="H746" s="212" t="s">
        <v>1817</v>
      </c>
      <c r="I746" s="212" t="s">
        <v>1818</v>
      </c>
      <c r="J746" s="213">
        <v>960</v>
      </c>
    </row>
    <row r="747" spans="7:10" ht="30" x14ac:dyDescent="0.25">
      <c r="G747" s="212" t="s">
        <v>338</v>
      </c>
      <c r="H747" s="212" t="s">
        <v>1819</v>
      </c>
      <c r="I747" s="212" t="s">
        <v>1820</v>
      </c>
      <c r="J747" s="213">
        <v>960</v>
      </c>
    </row>
    <row r="748" spans="7:10" x14ac:dyDescent="0.25">
      <c r="G748" s="212" t="s">
        <v>338</v>
      </c>
      <c r="H748" s="212" t="s">
        <v>1821</v>
      </c>
      <c r="I748" s="212" t="s">
        <v>1822</v>
      </c>
      <c r="J748" s="213">
        <v>960</v>
      </c>
    </row>
    <row r="749" spans="7:10" x14ac:dyDescent="0.25">
      <c r="G749" s="212" t="s">
        <v>338</v>
      </c>
      <c r="H749" s="212" t="s">
        <v>1823</v>
      </c>
      <c r="I749" s="212" t="s">
        <v>1824</v>
      </c>
      <c r="J749" s="213">
        <v>960</v>
      </c>
    </row>
    <row r="750" spans="7:10" x14ac:dyDescent="0.25">
      <c r="G750" s="212" t="s">
        <v>338</v>
      </c>
      <c r="H750" s="212" t="s">
        <v>1825</v>
      </c>
      <c r="I750" s="212" t="s">
        <v>1826</v>
      </c>
      <c r="J750" s="213">
        <v>960</v>
      </c>
    </row>
    <row r="751" spans="7:10" x14ac:dyDescent="0.25">
      <c r="G751" s="212" t="s">
        <v>338</v>
      </c>
      <c r="H751" s="212" t="s">
        <v>1827</v>
      </c>
      <c r="I751" s="212" t="s">
        <v>1828</v>
      </c>
      <c r="J751" s="213">
        <v>960</v>
      </c>
    </row>
    <row r="752" spans="7:10" x14ac:dyDescent="0.25">
      <c r="G752" s="212" t="s">
        <v>338</v>
      </c>
      <c r="H752" s="212" t="s">
        <v>1829</v>
      </c>
      <c r="I752" s="212" t="s">
        <v>1830</v>
      </c>
      <c r="J752" s="213">
        <v>960</v>
      </c>
    </row>
    <row r="753" spans="7:10" x14ac:dyDescent="0.25">
      <c r="G753" s="212" t="s">
        <v>338</v>
      </c>
      <c r="H753" s="212" t="s">
        <v>1831</v>
      </c>
      <c r="I753" s="212" t="s">
        <v>1832</v>
      </c>
      <c r="J753" s="213">
        <v>960</v>
      </c>
    </row>
    <row r="754" spans="7:10" x14ac:dyDescent="0.25">
      <c r="G754" s="212" t="s">
        <v>338</v>
      </c>
      <c r="H754" s="212" t="s">
        <v>1833</v>
      </c>
      <c r="I754" s="212" t="s">
        <v>1834</v>
      </c>
      <c r="J754" s="213">
        <v>960</v>
      </c>
    </row>
    <row r="755" spans="7:10" x14ac:dyDescent="0.25">
      <c r="G755" s="212" t="s">
        <v>338</v>
      </c>
      <c r="H755" s="212" t="s">
        <v>1835</v>
      </c>
      <c r="I755" s="212" t="s">
        <v>1836</v>
      </c>
      <c r="J755" s="213">
        <v>960</v>
      </c>
    </row>
    <row r="756" spans="7:10" x14ac:dyDescent="0.25">
      <c r="G756" s="212" t="s">
        <v>338</v>
      </c>
      <c r="H756" s="212" t="s">
        <v>1837</v>
      </c>
      <c r="I756" s="212" t="s">
        <v>1838</v>
      </c>
      <c r="J756" s="213">
        <v>960</v>
      </c>
    </row>
    <row r="757" spans="7:10" x14ac:dyDescent="0.25">
      <c r="G757" s="212" t="s">
        <v>338</v>
      </c>
      <c r="H757" s="212" t="s">
        <v>1839</v>
      </c>
      <c r="I757" s="212" t="s">
        <v>1840</v>
      </c>
      <c r="J757" s="213">
        <v>952</v>
      </c>
    </row>
    <row r="758" spans="7:10" x14ac:dyDescent="0.25">
      <c r="G758" s="212" t="s">
        <v>338</v>
      </c>
      <c r="H758" s="212" t="s">
        <v>1841</v>
      </c>
      <c r="I758" s="212" t="s">
        <v>1842</v>
      </c>
      <c r="J758" s="213">
        <v>951</v>
      </c>
    </row>
    <row r="759" spans="7:10" ht="30" x14ac:dyDescent="0.25">
      <c r="G759" s="212" t="s">
        <v>338</v>
      </c>
      <c r="H759" s="212" t="s">
        <v>1843</v>
      </c>
      <c r="I759" s="212" t="s">
        <v>1844</v>
      </c>
      <c r="J759" s="213">
        <v>951</v>
      </c>
    </row>
    <row r="760" spans="7:10" x14ac:dyDescent="0.25">
      <c r="G760" s="212" t="s">
        <v>338</v>
      </c>
      <c r="H760" s="212" t="s">
        <v>1845</v>
      </c>
      <c r="I760" s="212" t="s">
        <v>1846</v>
      </c>
      <c r="J760" s="213">
        <v>951</v>
      </c>
    </row>
    <row r="761" spans="7:10" x14ac:dyDescent="0.25">
      <c r="G761" s="212" t="s">
        <v>338</v>
      </c>
      <c r="H761" s="212" t="s">
        <v>1847</v>
      </c>
      <c r="I761" s="212" t="s">
        <v>1848</v>
      </c>
      <c r="J761" s="213">
        <v>951</v>
      </c>
    </row>
    <row r="762" spans="7:10" x14ac:dyDescent="0.25">
      <c r="G762" s="212" t="s">
        <v>338</v>
      </c>
      <c r="H762" s="212" t="s">
        <v>1849</v>
      </c>
      <c r="I762" s="212" t="s">
        <v>1850</v>
      </c>
      <c r="J762" s="213">
        <v>951</v>
      </c>
    </row>
    <row r="763" spans="7:10" x14ac:dyDescent="0.25">
      <c r="G763" s="212" t="s">
        <v>338</v>
      </c>
      <c r="H763" s="212" t="s">
        <v>1851</v>
      </c>
      <c r="I763" s="212" t="s">
        <v>1852</v>
      </c>
      <c r="J763" s="213">
        <v>951</v>
      </c>
    </row>
    <row r="764" spans="7:10" x14ac:dyDescent="0.25">
      <c r="G764" s="212" t="s">
        <v>338</v>
      </c>
      <c r="H764" s="212" t="s">
        <v>1853</v>
      </c>
      <c r="I764" s="212" t="s">
        <v>1766</v>
      </c>
      <c r="J764" s="213">
        <v>950</v>
      </c>
    </row>
    <row r="765" spans="7:10" x14ac:dyDescent="0.25">
      <c r="G765" s="212" t="s">
        <v>338</v>
      </c>
      <c r="H765" s="212" t="s">
        <v>1854</v>
      </c>
      <c r="I765" s="212" t="s">
        <v>1855</v>
      </c>
      <c r="J765" s="213">
        <v>950</v>
      </c>
    </row>
    <row r="766" spans="7:10" x14ac:dyDescent="0.25">
      <c r="G766" s="212" t="s">
        <v>338</v>
      </c>
      <c r="H766" s="212" t="s">
        <v>1856</v>
      </c>
      <c r="I766" s="212" t="s">
        <v>1857</v>
      </c>
      <c r="J766" s="213">
        <v>950</v>
      </c>
    </row>
    <row r="767" spans="7:10" x14ac:dyDescent="0.25">
      <c r="G767" s="212" t="s">
        <v>338</v>
      </c>
      <c r="H767" s="212" t="s">
        <v>1858</v>
      </c>
      <c r="I767" s="212" t="s">
        <v>1859</v>
      </c>
      <c r="J767" s="213">
        <v>950</v>
      </c>
    </row>
    <row r="768" spans="7:10" x14ac:dyDescent="0.25">
      <c r="G768" s="212" t="s">
        <v>338</v>
      </c>
      <c r="H768" s="212" t="s">
        <v>1860</v>
      </c>
      <c r="I768" s="212" t="s">
        <v>1861</v>
      </c>
      <c r="J768" s="213">
        <v>950</v>
      </c>
    </row>
    <row r="769" spans="7:10" x14ac:dyDescent="0.25">
      <c r="G769" s="212" t="s">
        <v>338</v>
      </c>
      <c r="H769" s="212" t="s">
        <v>1862</v>
      </c>
      <c r="I769" s="212" t="s">
        <v>1863</v>
      </c>
      <c r="J769" s="213">
        <v>950</v>
      </c>
    </row>
    <row r="770" spans="7:10" x14ac:dyDescent="0.25">
      <c r="G770" s="212" t="s">
        <v>338</v>
      </c>
      <c r="H770" s="212" t="s">
        <v>1864</v>
      </c>
      <c r="I770" s="212" t="s">
        <v>1865</v>
      </c>
      <c r="J770" s="213">
        <v>950</v>
      </c>
    </row>
    <row r="771" spans="7:10" ht="30" x14ac:dyDescent="0.25">
      <c r="G771" s="212" t="s">
        <v>338</v>
      </c>
      <c r="H771" s="212" t="s">
        <v>1866</v>
      </c>
      <c r="I771" s="212" t="s">
        <v>1867</v>
      </c>
      <c r="J771" s="213">
        <v>950</v>
      </c>
    </row>
    <row r="772" spans="7:10" x14ac:dyDescent="0.25">
      <c r="G772" s="212" t="s">
        <v>338</v>
      </c>
      <c r="H772" s="212" t="s">
        <v>1868</v>
      </c>
      <c r="I772" s="212" t="s">
        <v>1869</v>
      </c>
      <c r="J772" s="213">
        <v>950</v>
      </c>
    </row>
    <row r="773" spans="7:10" x14ac:dyDescent="0.25">
      <c r="G773" s="212" t="s">
        <v>338</v>
      </c>
      <c r="H773" s="212" t="s">
        <v>1870</v>
      </c>
      <c r="I773" s="212" t="s">
        <v>1871</v>
      </c>
      <c r="J773" s="213">
        <v>950</v>
      </c>
    </row>
    <row r="774" spans="7:10" x14ac:dyDescent="0.25">
      <c r="G774" s="212" t="s">
        <v>338</v>
      </c>
      <c r="H774" s="212" t="s">
        <v>1872</v>
      </c>
      <c r="I774" s="212" t="s">
        <v>1873</v>
      </c>
      <c r="J774" s="213">
        <v>950</v>
      </c>
    </row>
    <row r="775" spans="7:10" x14ac:dyDescent="0.25">
      <c r="G775" s="212" t="s">
        <v>338</v>
      </c>
      <c r="H775" s="212" t="s">
        <v>1874</v>
      </c>
      <c r="I775" s="212" t="s">
        <v>1875</v>
      </c>
      <c r="J775" s="213">
        <v>950</v>
      </c>
    </row>
    <row r="776" spans="7:10" x14ac:dyDescent="0.25">
      <c r="G776" s="212" t="s">
        <v>338</v>
      </c>
      <c r="H776" s="212" t="s">
        <v>1876</v>
      </c>
      <c r="I776" s="212" t="s">
        <v>1877</v>
      </c>
      <c r="J776" s="213">
        <v>950</v>
      </c>
    </row>
    <row r="777" spans="7:10" x14ac:dyDescent="0.25">
      <c r="G777" s="212" t="s">
        <v>338</v>
      </c>
      <c r="H777" s="212" t="s">
        <v>1878</v>
      </c>
      <c r="I777" s="212" t="s">
        <v>1879</v>
      </c>
      <c r="J777" s="213">
        <v>950</v>
      </c>
    </row>
    <row r="778" spans="7:10" x14ac:dyDescent="0.25">
      <c r="G778" s="212" t="s">
        <v>338</v>
      </c>
      <c r="H778" s="212" t="s">
        <v>1880</v>
      </c>
      <c r="I778" s="212" t="s">
        <v>1881</v>
      </c>
      <c r="J778" s="213">
        <v>950</v>
      </c>
    </row>
    <row r="779" spans="7:10" x14ac:dyDescent="0.25">
      <c r="G779" s="212" t="s">
        <v>338</v>
      </c>
      <c r="H779" s="212" t="s">
        <v>1882</v>
      </c>
      <c r="I779" s="212" t="s">
        <v>1883</v>
      </c>
      <c r="J779" s="213">
        <v>949</v>
      </c>
    </row>
    <row r="780" spans="7:10" x14ac:dyDescent="0.25">
      <c r="G780" s="212" t="s">
        <v>338</v>
      </c>
      <c r="H780" s="212" t="s">
        <v>1884</v>
      </c>
      <c r="I780" s="212" t="s">
        <v>1885</v>
      </c>
      <c r="J780" s="213">
        <v>948</v>
      </c>
    </row>
    <row r="781" spans="7:10" ht="30" x14ac:dyDescent="0.25">
      <c r="G781" s="212" t="s">
        <v>338</v>
      </c>
      <c r="H781" s="212" t="s">
        <v>1886</v>
      </c>
      <c r="I781" s="212" t="s">
        <v>1887</v>
      </c>
      <c r="J781" s="213">
        <v>948</v>
      </c>
    </row>
    <row r="782" spans="7:10" x14ac:dyDescent="0.25">
      <c r="G782" s="212" t="s">
        <v>338</v>
      </c>
      <c r="H782" s="212" t="s">
        <v>1888</v>
      </c>
      <c r="I782" s="212" t="s">
        <v>1889</v>
      </c>
      <c r="J782" s="213">
        <v>948</v>
      </c>
    </row>
    <row r="783" spans="7:10" x14ac:dyDescent="0.25">
      <c r="G783" s="212" t="s">
        <v>338</v>
      </c>
      <c r="H783" s="212" t="s">
        <v>1890</v>
      </c>
      <c r="I783" s="212" t="s">
        <v>1891</v>
      </c>
      <c r="J783" s="213">
        <v>937</v>
      </c>
    </row>
    <row r="784" spans="7:10" x14ac:dyDescent="0.25">
      <c r="G784" s="212" t="s">
        <v>338</v>
      </c>
      <c r="H784" s="212" t="s">
        <v>1892</v>
      </c>
      <c r="I784" s="212" t="s">
        <v>1893</v>
      </c>
      <c r="J784" s="213">
        <v>935</v>
      </c>
    </row>
    <row r="785" spans="7:10" x14ac:dyDescent="0.25">
      <c r="G785" s="212" t="s">
        <v>338</v>
      </c>
      <c r="H785" s="212" t="s">
        <v>1894</v>
      </c>
      <c r="I785" s="212" t="s">
        <v>1895</v>
      </c>
      <c r="J785" s="213">
        <v>935</v>
      </c>
    </row>
    <row r="786" spans="7:10" x14ac:dyDescent="0.25">
      <c r="G786" s="212" t="s">
        <v>338</v>
      </c>
      <c r="H786" s="212" t="s">
        <v>1896</v>
      </c>
      <c r="I786" s="212" t="s">
        <v>1897</v>
      </c>
      <c r="J786" s="213">
        <v>935</v>
      </c>
    </row>
    <row r="787" spans="7:10" x14ac:dyDescent="0.25">
      <c r="G787" s="212" t="s">
        <v>338</v>
      </c>
      <c r="H787" s="212" t="s">
        <v>1898</v>
      </c>
      <c r="I787" s="212" t="s">
        <v>1899</v>
      </c>
      <c r="J787" s="213">
        <v>934</v>
      </c>
    </row>
    <row r="788" spans="7:10" x14ac:dyDescent="0.25">
      <c r="G788" s="212" t="s">
        <v>338</v>
      </c>
      <c r="H788" s="212" t="s">
        <v>1900</v>
      </c>
      <c r="I788" s="212" t="s">
        <v>1901</v>
      </c>
      <c r="J788" s="213">
        <v>933</v>
      </c>
    </row>
    <row r="789" spans="7:10" x14ac:dyDescent="0.25">
      <c r="G789" s="212" t="s">
        <v>338</v>
      </c>
      <c r="H789" s="212" t="s">
        <v>1902</v>
      </c>
      <c r="I789" s="212" t="s">
        <v>1903</v>
      </c>
      <c r="J789" s="213">
        <v>932</v>
      </c>
    </row>
    <row r="790" spans="7:10" x14ac:dyDescent="0.25">
      <c r="G790" s="212" t="s">
        <v>338</v>
      </c>
      <c r="H790" s="212" t="s">
        <v>1904</v>
      </c>
      <c r="I790" s="212" t="s">
        <v>1905</v>
      </c>
      <c r="J790" s="213">
        <v>932</v>
      </c>
    </row>
    <row r="791" spans="7:10" x14ac:dyDescent="0.25">
      <c r="G791" s="212" t="s">
        <v>338</v>
      </c>
      <c r="H791" s="212" t="s">
        <v>1906</v>
      </c>
      <c r="I791" s="212" t="s">
        <v>1907</v>
      </c>
      <c r="J791" s="213">
        <v>930</v>
      </c>
    </row>
    <row r="792" spans="7:10" x14ac:dyDescent="0.25">
      <c r="G792" s="212" t="s">
        <v>338</v>
      </c>
      <c r="H792" s="212" t="s">
        <v>1908</v>
      </c>
      <c r="I792" s="212" t="s">
        <v>1909</v>
      </c>
      <c r="J792" s="213">
        <v>925</v>
      </c>
    </row>
    <row r="793" spans="7:10" x14ac:dyDescent="0.25">
      <c r="G793" s="212" t="s">
        <v>338</v>
      </c>
      <c r="H793" s="212" t="s">
        <v>1910</v>
      </c>
      <c r="I793" s="212" t="s">
        <v>1911</v>
      </c>
      <c r="J793" s="213">
        <v>925</v>
      </c>
    </row>
    <row r="794" spans="7:10" x14ac:dyDescent="0.25">
      <c r="G794" s="212" t="s">
        <v>338</v>
      </c>
      <c r="H794" s="212" t="s">
        <v>1912</v>
      </c>
      <c r="I794" s="212" t="s">
        <v>1913</v>
      </c>
      <c r="J794" s="213">
        <v>921</v>
      </c>
    </row>
    <row r="795" spans="7:10" x14ac:dyDescent="0.25">
      <c r="G795" s="212" t="s">
        <v>338</v>
      </c>
      <c r="H795" s="212" t="s">
        <v>1914</v>
      </c>
      <c r="I795" s="212" t="s">
        <v>1915</v>
      </c>
      <c r="J795" s="213">
        <v>912</v>
      </c>
    </row>
    <row r="796" spans="7:10" x14ac:dyDescent="0.25">
      <c r="G796" s="212" t="s">
        <v>338</v>
      </c>
      <c r="H796" s="212" t="s">
        <v>1916</v>
      </c>
      <c r="I796" s="212" t="s">
        <v>1917</v>
      </c>
      <c r="J796" s="213">
        <v>911</v>
      </c>
    </row>
    <row r="797" spans="7:10" ht="30" x14ac:dyDescent="0.25">
      <c r="G797" s="212" t="s">
        <v>338</v>
      </c>
      <c r="H797" s="212" t="s">
        <v>1918</v>
      </c>
      <c r="I797" s="212" t="s">
        <v>1919</v>
      </c>
      <c r="J797" s="213">
        <v>911</v>
      </c>
    </row>
    <row r="798" spans="7:10" x14ac:dyDescent="0.25">
      <c r="G798" s="212" t="s">
        <v>338</v>
      </c>
      <c r="H798" s="212" t="s">
        <v>1920</v>
      </c>
      <c r="I798" s="212" t="s">
        <v>1921</v>
      </c>
      <c r="J798" s="213">
        <v>911</v>
      </c>
    </row>
    <row r="799" spans="7:10" x14ac:dyDescent="0.25">
      <c r="G799" s="212" t="s">
        <v>338</v>
      </c>
      <c r="H799" s="212" t="s">
        <v>1922</v>
      </c>
      <c r="I799" s="212" t="s">
        <v>1923</v>
      </c>
      <c r="J799" s="213">
        <v>910</v>
      </c>
    </row>
    <row r="800" spans="7:10" x14ac:dyDescent="0.25">
      <c r="G800" s="212" t="s">
        <v>338</v>
      </c>
      <c r="H800" s="212" t="s">
        <v>1924</v>
      </c>
      <c r="I800" s="212" t="s">
        <v>1925</v>
      </c>
      <c r="J800" s="213">
        <v>910</v>
      </c>
    </row>
    <row r="801" spans="7:10" x14ac:dyDescent="0.25">
      <c r="G801" s="212" t="s">
        <v>338</v>
      </c>
      <c r="H801" s="212" t="s">
        <v>1926</v>
      </c>
      <c r="I801" s="212" t="s">
        <v>1927</v>
      </c>
      <c r="J801" s="213">
        <v>910</v>
      </c>
    </row>
    <row r="802" spans="7:10" x14ac:dyDescent="0.25">
      <c r="G802" s="212" t="s">
        <v>338</v>
      </c>
      <c r="H802" s="212" t="s">
        <v>1928</v>
      </c>
      <c r="I802" s="212" t="s">
        <v>1929</v>
      </c>
      <c r="J802" s="213">
        <v>900</v>
      </c>
    </row>
    <row r="803" spans="7:10" x14ac:dyDescent="0.25">
      <c r="G803" s="212" t="s">
        <v>338</v>
      </c>
      <c r="H803" s="212" t="s">
        <v>1930</v>
      </c>
      <c r="I803" s="212" t="s">
        <v>1931</v>
      </c>
      <c r="J803" s="213">
        <v>900</v>
      </c>
    </row>
    <row r="804" spans="7:10" x14ac:dyDescent="0.25">
      <c r="G804" s="212" t="s">
        <v>338</v>
      </c>
      <c r="H804" s="212" t="s">
        <v>1932</v>
      </c>
      <c r="I804" s="212" t="s">
        <v>1933</v>
      </c>
      <c r="J804" s="213">
        <v>900</v>
      </c>
    </row>
    <row r="805" spans="7:10" ht="30" x14ac:dyDescent="0.25">
      <c r="G805" s="212" t="s">
        <v>338</v>
      </c>
      <c r="H805" s="212" t="s">
        <v>1934</v>
      </c>
      <c r="I805" s="212" t="s">
        <v>1935</v>
      </c>
      <c r="J805" s="213">
        <v>900</v>
      </c>
    </row>
    <row r="806" spans="7:10" x14ac:dyDescent="0.25">
      <c r="G806" s="212" t="s">
        <v>338</v>
      </c>
      <c r="H806" s="212" t="s">
        <v>1936</v>
      </c>
      <c r="I806" s="212" t="s">
        <v>1937</v>
      </c>
      <c r="J806" s="213">
        <v>900</v>
      </c>
    </row>
    <row r="807" spans="7:10" x14ac:dyDescent="0.25">
      <c r="G807" s="212" t="s">
        <v>338</v>
      </c>
      <c r="H807" s="212" t="s">
        <v>1938</v>
      </c>
      <c r="I807" s="212" t="s">
        <v>1939</v>
      </c>
      <c r="J807" s="213">
        <v>899</v>
      </c>
    </row>
    <row r="808" spans="7:10" x14ac:dyDescent="0.25">
      <c r="G808" s="212" t="s">
        <v>338</v>
      </c>
      <c r="H808" s="212" t="s">
        <v>1940</v>
      </c>
      <c r="I808" s="212" t="s">
        <v>1941</v>
      </c>
      <c r="J808" s="213">
        <v>899</v>
      </c>
    </row>
    <row r="809" spans="7:10" x14ac:dyDescent="0.25">
      <c r="G809" s="212" t="s">
        <v>338</v>
      </c>
      <c r="H809" s="212" t="s">
        <v>1942</v>
      </c>
      <c r="I809" s="212" t="s">
        <v>1943</v>
      </c>
      <c r="J809" s="213">
        <v>888</v>
      </c>
    </row>
    <row r="810" spans="7:10" x14ac:dyDescent="0.25">
      <c r="G810" s="212" t="s">
        <v>338</v>
      </c>
      <c r="H810" s="212" t="s">
        <v>1944</v>
      </c>
      <c r="I810" s="212" t="s">
        <v>1945</v>
      </c>
      <c r="J810" s="213">
        <v>885</v>
      </c>
    </row>
    <row r="811" spans="7:10" x14ac:dyDescent="0.25">
      <c r="G811" s="212" t="s">
        <v>338</v>
      </c>
      <c r="H811" s="212" t="s">
        <v>1946</v>
      </c>
      <c r="I811" s="212" t="s">
        <v>1947</v>
      </c>
      <c r="J811" s="213">
        <v>866</v>
      </c>
    </row>
    <row r="812" spans="7:10" x14ac:dyDescent="0.25">
      <c r="G812" s="212" t="s">
        <v>338</v>
      </c>
      <c r="H812" s="212" t="s">
        <v>1948</v>
      </c>
      <c r="I812" s="212" t="s">
        <v>1949</v>
      </c>
      <c r="J812" s="213">
        <v>862</v>
      </c>
    </row>
    <row r="813" spans="7:10" x14ac:dyDescent="0.25">
      <c r="G813" s="212" t="s">
        <v>338</v>
      </c>
      <c r="H813" s="212" t="s">
        <v>1950</v>
      </c>
      <c r="I813" s="212" t="s">
        <v>1951</v>
      </c>
      <c r="J813" s="213">
        <v>861</v>
      </c>
    </row>
    <row r="814" spans="7:10" x14ac:dyDescent="0.25">
      <c r="G814" s="212" t="s">
        <v>338</v>
      </c>
      <c r="H814" s="212" t="s">
        <v>1952</v>
      </c>
      <c r="I814" s="212" t="s">
        <v>1953</v>
      </c>
      <c r="J814" s="213">
        <v>856</v>
      </c>
    </row>
    <row r="815" spans="7:10" x14ac:dyDescent="0.25">
      <c r="G815" s="212" t="s">
        <v>338</v>
      </c>
      <c r="H815" s="212" t="s">
        <v>1954</v>
      </c>
      <c r="I815" s="212" t="s">
        <v>1955</v>
      </c>
      <c r="J815" s="213">
        <v>828</v>
      </c>
    </row>
    <row r="816" spans="7:10" x14ac:dyDescent="0.25">
      <c r="G816" s="212" t="s">
        <v>338</v>
      </c>
      <c r="H816" s="212" t="s">
        <v>1956</v>
      </c>
      <c r="I816" s="212" t="s">
        <v>1957</v>
      </c>
      <c r="J816" s="213">
        <v>823</v>
      </c>
    </row>
    <row r="817" spans="7:10" x14ac:dyDescent="0.25">
      <c r="G817" s="212" t="s">
        <v>338</v>
      </c>
      <c r="H817" s="212" t="s">
        <v>1958</v>
      </c>
      <c r="I817" s="212" t="s">
        <v>1959</v>
      </c>
      <c r="J817" s="213">
        <v>815</v>
      </c>
    </row>
    <row r="818" spans="7:10" x14ac:dyDescent="0.25">
      <c r="G818" s="212" t="s">
        <v>338</v>
      </c>
      <c r="H818" s="212" t="s">
        <v>1960</v>
      </c>
      <c r="I818" s="212" t="s">
        <v>1961</v>
      </c>
      <c r="J818" s="213">
        <v>800</v>
      </c>
    </row>
    <row r="819" spans="7:10" x14ac:dyDescent="0.25">
      <c r="G819" s="212" t="s">
        <v>338</v>
      </c>
      <c r="H819" s="212" t="s">
        <v>1962</v>
      </c>
      <c r="I819" s="212" t="s">
        <v>1963</v>
      </c>
      <c r="J819" s="213">
        <v>800</v>
      </c>
    </row>
    <row r="820" spans="7:10" x14ac:dyDescent="0.25">
      <c r="G820" s="212" t="s">
        <v>338</v>
      </c>
      <c r="H820" s="212" t="s">
        <v>1964</v>
      </c>
      <c r="I820" s="212" t="s">
        <v>1965</v>
      </c>
      <c r="J820" s="213">
        <v>800</v>
      </c>
    </row>
    <row r="821" spans="7:10" ht="30" x14ac:dyDescent="0.25">
      <c r="G821" s="212" t="s">
        <v>338</v>
      </c>
      <c r="H821" s="212" t="s">
        <v>1966</v>
      </c>
      <c r="I821" s="212" t="s">
        <v>1967</v>
      </c>
      <c r="J821" s="213">
        <v>800</v>
      </c>
    </row>
    <row r="822" spans="7:10" x14ac:dyDescent="0.25">
      <c r="G822" s="212" t="s">
        <v>338</v>
      </c>
      <c r="H822" s="212" t="s">
        <v>1968</v>
      </c>
      <c r="I822" s="212" t="s">
        <v>1969</v>
      </c>
      <c r="J822" s="213">
        <v>800</v>
      </c>
    </row>
    <row r="823" spans="7:10" x14ac:dyDescent="0.25">
      <c r="G823" s="212" t="s">
        <v>338</v>
      </c>
      <c r="H823" s="212" t="s">
        <v>1970</v>
      </c>
      <c r="I823" s="212" t="s">
        <v>1971</v>
      </c>
      <c r="J823" s="213">
        <v>800</v>
      </c>
    </row>
    <row r="824" spans="7:10" x14ac:dyDescent="0.25">
      <c r="G824" s="212" t="s">
        <v>338</v>
      </c>
      <c r="H824" s="212" t="s">
        <v>1972</v>
      </c>
      <c r="I824" s="212" t="s">
        <v>1973</v>
      </c>
      <c r="J824" s="213">
        <v>800</v>
      </c>
    </row>
    <row r="825" spans="7:10" x14ac:dyDescent="0.25">
      <c r="G825" s="212" t="s">
        <v>338</v>
      </c>
      <c r="H825" s="212" t="s">
        <v>1974</v>
      </c>
      <c r="I825" s="212" t="s">
        <v>1975</v>
      </c>
      <c r="J825" s="213">
        <v>780</v>
      </c>
    </row>
    <row r="826" spans="7:10" x14ac:dyDescent="0.25">
      <c r="G826" s="212" t="s">
        <v>338</v>
      </c>
      <c r="H826" s="212" t="s">
        <v>1976</v>
      </c>
      <c r="I826" s="212" t="s">
        <v>1977</v>
      </c>
      <c r="J826" s="213">
        <v>775</v>
      </c>
    </row>
    <row r="827" spans="7:10" x14ac:dyDescent="0.25">
      <c r="G827" s="212" t="s">
        <v>338</v>
      </c>
      <c r="H827" s="212" t="s">
        <v>1978</v>
      </c>
      <c r="I827" s="212" t="s">
        <v>1979</v>
      </c>
      <c r="J827" s="213">
        <v>770</v>
      </c>
    </row>
    <row r="828" spans="7:10" ht="30" x14ac:dyDescent="0.25">
      <c r="G828" s="212" t="s">
        <v>338</v>
      </c>
      <c r="H828" s="212" t="s">
        <v>1980</v>
      </c>
      <c r="I828" s="212" t="s">
        <v>1981</v>
      </c>
      <c r="J828" s="213">
        <v>765</v>
      </c>
    </row>
    <row r="829" spans="7:10" x14ac:dyDescent="0.25">
      <c r="G829" s="212" t="s">
        <v>338</v>
      </c>
      <c r="H829" s="212" t="s">
        <v>1982</v>
      </c>
      <c r="I829" s="212" t="s">
        <v>1983</v>
      </c>
      <c r="J829" s="213">
        <v>761</v>
      </c>
    </row>
    <row r="830" spans="7:10" x14ac:dyDescent="0.25">
      <c r="G830" s="212" t="s">
        <v>338</v>
      </c>
      <c r="H830" s="212" t="s">
        <v>1984</v>
      </c>
      <c r="I830" s="212" t="s">
        <v>1985</v>
      </c>
      <c r="J830" s="213">
        <v>750</v>
      </c>
    </row>
    <row r="831" spans="7:10" x14ac:dyDescent="0.25">
      <c r="G831" s="212" t="s">
        <v>338</v>
      </c>
      <c r="H831" s="212" t="s">
        <v>1986</v>
      </c>
      <c r="I831" s="212" t="s">
        <v>1987</v>
      </c>
      <c r="J831" s="213">
        <v>750</v>
      </c>
    </row>
    <row r="832" spans="7:10" x14ac:dyDescent="0.25">
      <c r="G832" s="212" t="s">
        <v>338</v>
      </c>
      <c r="H832" s="212" t="s">
        <v>1988</v>
      </c>
      <c r="I832" s="212" t="s">
        <v>1989</v>
      </c>
      <c r="J832" s="213">
        <v>750</v>
      </c>
    </row>
    <row r="833" spans="7:11" x14ac:dyDescent="0.25">
      <c r="G833" s="212" t="s">
        <v>338</v>
      </c>
      <c r="H833" s="212" t="s">
        <v>1990</v>
      </c>
      <c r="I833" s="212" t="s">
        <v>1991</v>
      </c>
      <c r="J833" s="213">
        <v>747</v>
      </c>
    </row>
    <row r="834" spans="7:11" x14ac:dyDescent="0.25">
      <c r="G834" s="212" t="s">
        <v>338</v>
      </c>
      <c r="H834" s="212" t="s">
        <v>1992</v>
      </c>
      <c r="I834" s="212" t="s">
        <v>1993</v>
      </c>
      <c r="J834" s="213">
        <v>740</v>
      </c>
    </row>
    <row r="835" spans="7:11" x14ac:dyDescent="0.25">
      <c r="G835" s="212" t="s">
        <v>338</v>
      </c>
      <c r="H835" s="212" t="s">
        <v>1994</v>
      </c>
      <c r="I835" s="212" t="s">
        <v>1995</v>
      </c>
      <c r="J835" s="213">
        <v>738</v>
      </c>
    </row>
    <row r="836" spans="7:11" x14ac:dyDescent="0.25">
      <c r="G836" s="212" t="s">
        <v>338</v>
      </c>
      <c r="H836" s="212" t="s">
        <v>1996</v>
      </c>
      <c r="I836" s="212" t="s">
        <v>1997</v>
      </c>
      <c r="J836" s="213">
        <v>735</v>
      </c>
    </row>
    <row r="837" spans="7:11" x14ac:dyDescent="0.25">
      <c r="G837" s="212" t="s">
        <v>338</v>
      </c>
      <c r="H837" s="212" t="s">
        <v>1998</v>
      </c>
      <c r="I837" s="212" t="s">
        <v>1999</v>
      </c>
      <c r="J837" s="213">
        <v>720</v>
      </c>
    </row>
    <row r="838" spans="7:11" x14ac:dyDescent="0.25">
      <c r="G838" s="212" t="s">
        <v>338</v>
      </c>
      <c r="H838" s="212" t="s">
        <v>2000</v>
      </c>
      <c r="I838" s="212" t="s">
        <v>2001</v>
      </c>
      <c r="J838" s="213">
        <v>718</v>
      </c>
    </row>
    <row r="839" spans="7:11" x14ac:dyDescent="0.25">
      <c r="G839" s="212" t="s">
        <v>338</v>
      </c>
      <c r="H839" s="212" t="s">
        <v>2002</v>
      </c>
      <c r="I839" s="212" t="s">
        <v>2003</v>
      </c>
      <c r="J839" s="213">
        <v>712</v>
      </c>
    </row>
    <row r="840" spans="7:11" x14ac:dyDescent="0.25">
      <c r="G840" s="212" t="s">
        <v>338</v>
      </c>
      <c r="H840" s="212" t="s">
        <v>2004</v>
      </c>
      <c r="I840" s="212" t="s">
        <v>2005</v>
      </c>
      <c r="J840" s="213">
        <v>700</v>
      </c>
    </row>
    <row r="841" spans="7:11" x14ac:dyDescent="0.25">
      <c r="G841" s="212" t="s">
        <v>338</v>
      </c>
      <c r="H841" s="215" t="s">
        <v>2006</v>
      </c>
      <c r="I841" s="215" t="s">
        <v>2007</v>
      </c>
      <c r="J841" s="216">
        <v>700</v>
      </c>
      <c r="K841" s="216">
        <v>700</v>
      </c>
    </row>
    <row r="842" spans="7:11" ht="30" x14ac:dyDescent="0.25">
      <c r="G842" s="212" t="s">
        <v>338</v>
      </c>
      <c r="H842" s="215" t="s">
        <v>2008</v>
      </c>
      <c r="I842" s="215" t="s">
        <v>2009</v>
      </c>
      <c r="J842" s="216">
        <v>700</v>
      </c>
      <c r="K842" s="216">
        <v>700</v>
      </c>
    </row>
    <row r="843" spans="7:11" ht="30" x14ac:dyDescent="0.25">
      <c r="G843" s="212" t="s">
        <v>338</v>
      </c>
      <c r="H843" s="212" t="s">
        <v>2010</v>
      </c>
      <c r="I843" s="212" t="s">
        <v>2011</v>
      </c>
      <c r="J843" s="213">
        <v>700</v>
      </c>
    </row>
    <row r="844" spans="7:11" x14ac:dyDescent="0.25">
      <c r="G844" s="212" t="s">
        <v>338</v>
      </c>
      <c r="H844" s="212" t="s">
        <v>2012</v>
      </c>
      <c r="I844" s="212" t="s">
        <v>2013</v>
      </c>
      <c r="J844" s="213">
        <v>700</v>
      </c>
    </row>
    <row r="845" spans="7:11" x14ac:dyDescent="0.25">
      <c r="G845" s="212" t="s">
        <v>338</v>
      </c>
      <c r="H845" s="212" t="s">
        <v>2014</v>
      </c>
      <c r="I845" s="212" t="s">
        <v>2015</v>
      </c>
      <c r="J845" s="213">
        <v>700</v>
      </c>
    </row>
    <row r="846" spans="7:11" x14ac:dyDescent="0.25">
      <c r="G846" s="212" t="s">
        <v>338</v>
      </c>
      <c r="H846" s="215" t="s">
        <v>2016</v>
      </c>
      <c r="I846" s="215" t="s">
        <v>2017</v>
      </c>
      <c r="J846" s="216">
        <v>700</v>
      </c>
      <c r="K846" s="216">
        <v>700</v>
      </c>
    </row>
    <row r="847" spans="7:11" x14ac:dyDescent="0.25">
      <c r="G847" s="212" t="s">
        <v>338</v>
      </c>
      <c r="H847" s="215" t="s">
        <v>2018</v>
      </c>
      <c r="I847" s="215" t="s">
        <v>2019</v>
      </c>
      <c r="J847" s="216">
        <v>700</v>
      </c>
      <c r="K847" s="216">
        <v>700</v>
      </c>
    </row>
    <row r="848" spans="7:11" x14ac:dyDescent="0.25">
      <c r="G848" s="212" t="s">
        <v>338</v>
      </c>
      <c r="H848" s="215" t="s">
        <v>2020</v>
      </c>
      <c r="I848" s="215" t="s">
        <v>2021</v>
      </c>
      <c r="J848" s="216">
        <v>700</v>
      </c>
      <c r="K848" s="216">
        <v>700</v>
      </c>
    </row>
    <row r="849" spans="7:11" x14ac:dyDescent="0.25">
      <c r="G849" s="212" t="s">
        <v>338</v>
      </c>
      <c r="H849" s="215" t="s">
        <v>2022</v>
      </c>
      <c r="I849" s="215" t="s">
        <v>2023</v>
      </c>
      <c r="J849" s="216">
        <v>700</v>
      </c>
      <c r="K849" s="216">
        <v>700</v>
      </c>
    </row>
    <row r="850" spans="7:11" x14ac:dyDescent="0.25">
      <c r="G850" s="212" t="s">
        <v>338</v>
      </c>
      <c r="H850" s="215" t="s">
        <v>2024</v>
      </c>
      <c r="I850" s="215" t="s">
        <v>2025</v>
      </c>
      <c r="J850" s="216">
        <v>700</v>
      </c>
      <c r="K850" s="216">
        <v>700</v>
      </c>
    </row>
    <row r="851" spans="7:11" x14ac:dyDescent="0.25">
      <c r="G851" s="212" t="s">
        <v>338</v>
      </c>
      <c r="H851" s="212" t="s">
        <v>2026</v>
      </c>
      <c r="I851" s="212" t="s">
        <v>2027</v>
      </c>
      <c r="J851" s="213">
        <v>700</v>
      </c>
    </row>
    <row r="852" spans="7:11" x14ac:dyDescent="0.25">
      <c r="G852" s="212" t="s">
        <v>338</v>
      </c>
      <c r="H852" s="212" t="s">
        <v>2028</v>
      </c>
      <c r="I852" s="212" t="s">
        <v>2029</v>
      </c>
      <c r="J852" s="213">
        <v>700</v>
      </c>
    </row>
    <row r="853" spans="7:11" x14ac:dyDescent="0.25">
      <c r="G853" s="212" t="s">
        <v>338</v>
      </c>
      <c r="H853" s="212" t="s">
        <v>2030</v>
      </c>
      <c r="I853" s="212" t="s">
        <v>2031</v>
      </c>
      <c r="J853" s="213">
        <v>695</v>
      </c>
    </row>
    <row r="854" spans="7:11" x14ac:dyDescent="0.25">
      <c r="G854" s="212" t="s">
        <v>338</v>
      </c>
      <c r="H854" s="212" t="s">
        <v>2032</v>
      </c>
      <c r="I854" s="212" t="s">
        <v>2033</v>
      </c>
      <c r="J854" s="213">
        <v>695</v>
      </c>
    </row>
    <row r="855" spans="7:11" x14ac:dyDescent="0.25">
      <c r="G855" s="212" t="s">
        <v>338</v>
      </c>
      <c r="H855" s="212" t="s">
        <v>2034</v>
      </c>
      <c r="I855" s="212" t="s">
        <v>2035</v>
      </c>
      <c r="J855" s="213">
        <v>689</v>
      </c>
    </row>
    <row r="856" spans="7:11" x14ac:dyDescent="0.25">
      <c r="G856" s="212" t="s">
        <v>338</v>
      </c>
      <c r="H856" s="212" t="s">
        <v>2036</v>
      </c>
      <c r="I856" s="212" t="s">
        <v>2037</v>
      </c>
      <c r="J856" s="213">
        <v>683</v>
      </c>
    </row>
    <row r="857" spans="7:11" x14ac:dyDescent="0.25">
      <c r="G857" s="212" t="s">
        <v>338</v>
      </c>
      <c r="H857" s="212" t="s">
        <v>2038</v>
      </c>
      <c r="I857" s="212" t="s">
        <v>2039</v>
      </c>
      <c r="J857" s="213">
        <v>680</v>
      </c>
    </row>
    <row r="858" spans="7:11" x14ac:dyDescent="0.25">
      <c r="G858" s="212" t="s">
        <v>338</v>
      </c>
      <c r="H858" s="212" t="s">
        <v>2040</v>
      </c>
      <c r="I858" s="212" t="s">
        <v>2041</v>
      </c>
      <c r="J858" s="213">
        <v>680</v>
      </c>
    </row>
    <row r="859" spans="7:11" x14ac:dyDescent="0.25">
      <c r="G859" s="212" t="s">
        <v>338</v>
      </c>
      <c r="H859" s="212" t="s">
        <v>2042</v>
      </c>
      <c r="I859" s="212" t="s">
        <v>2043</v>
      </c>
      <c r="J859" s="213">
        <v>676</v>
      </c>
    </row>
    <row r="860" spans="7:11" x14ac:dyDescent="0.25">
      <c r="G860" s="212" t="s">
        <v>338</v>
      </c>
      <c r="H860" s="212" t="s">
        <v>2044</v>
      </c>
      <c r="I860" s="212" t="s">
        <v>2045</v>
      </c>
      <c r="J860" s="213">
        <v>675</v>
      </c>
    </row>
    <row r="861" spans="7:11" x14ac:dyDescent="0.25">
      <c r="G861" s="212" t="s">
        <v>338</v>
      </c>
      <c r="H861" s="212" t="s">
        <v>2046</v>
      </c>
      <c r="I861" s="212" t="s">
        <v>2047</v>
      </c>
      <c r="J861" s="213">
        <v>675</v>
      </c>
    </row>
    <row r="862" spans="7:11" x14ac:dyDescent="0.25">
      <c r="G862" s="212" t="s">
        <v>338</v>
      </c>
      <c r="H862" s="212" t="s">
        <v>2048</v>
      </c>
      <c r="I862" s="212" t="s">
        <v>2049</v>
      </c>
      <c r="J862" s="213">
        <v>675</v>
      </c>
    </row>
    <row r="863" spans="7:11" ht="30" x14ac:dyDescent="0.25">
      <c r="G863" s="212" t="s">
        <v>338</v>
      </c>
      <c r="H863" s="212" t="s">
        <v>2050</v>
      </c>
      <c r="I863" s="212" t="s">
        <v>2051</v>
      </c>
      <c r="J863" s="213">
        <v>675</v>
      </c>
    </row>
    <row r="864" spans="7:11" x14ac:dyDescent="0.25">
      <c r="G864" s="212" t="s">
        <v>338</v>
      </c>
      <c r="H864" s="212" t="s">
        <v>2052</v>
      </c>
      <c r="I864" s="212" t="s">
        <v>2053</v>
      </c>
      <c r="J864" s="213">
        <v>673</v>
      </c>
    </row>
    <row r="865" spans="7:10" x14ac:dyDescent="0.25">
      <c r="G865" s="212" t="s">
        <v>338</v>
      </c>
      <c r="H865" s="212" t="s">
        <v>2054</v>
      </c>
      <c r="I865" s="212" t="s">
        <v>2055</v>
      </c>
      <c r="J865" s="213">
        <v>660</v>
      </c>
    </row>
    <row r="866" spans="7:10" x14ac:dyDescent="0.25">
      <c r="G866" s="212" t="s">
        <v>338</v>
      </c>
      <c r="H866" s="212" t="s">
        <v>2056</v>
      </c>
      <c r="I866" s="212" t="s">
        <v>2057</v>
      </c>
      <c r="J866" s="213">
        <v>660</v>
      </c>
    </row>
    <row r="867" spans="7:10" x14ac:dyDescent="0.25">
      <c r="G867" s="212" t="s">
        <v>338</v>
      </c>
      <c r="H867" s="212" t="s">
        <v>2058</v>
      </c>
      <c r="I867" s="212" t="s">
        <v>2059</v>
      </c>
      <c r="J867" s="213">
        <v>651</v>
      </c>
    </row>
    <row r="868" spans="7:10" x14ac:dyDescent="0.25">
      <c r="G868" s="212" t="s">
        <v>338</v>
      </c>
      <c r="H868" s="212" t="s">
        <v>2060</v>
      </c>
      <c r="I868" s="212" t="s">
        <v>2061</v>
      </c>
      <c r="J868" s="213">
        <v>650</v>
      </c>
    </row>
    <row r="869" spans="7:10" x14ac:dyDescent="0.25">
      <c r="G869" s="212" t="s">
        <v>338</v>
      </c>
      <c r="H869" s="212" t="s">
        <v>2062</v>
      </c>
      <c r="I869" s="212" t="s">
        <v>2063</v>
      </c>
      <c r="J869" s="213">
        <v>650</v>
      </c>
    </row>
    <row r="870" spans="7:10" ht="30" x14ac:dyDescent="0.25">
      <c r="G870" s="212" t="s">
        <v>338</v>
      </c>
      <c r="H870" s="212" t="s">
        <v>2064</v>
      </c>
      <c r="I870" s="212" t="s">
        <v>2065</v>
      </c>
      <c r="J870" s="213">
        <v>642</v>
      </c>
    </row>
    <row r="871" spans="7:10" x14ac:dyDescent="0.25">
      <c r="G871" s="212" t="s">
        <v>338</v>
      </c>
      <c r="H871" s="212" t="s">
        <v>2066</v>
      </c>
      <c r="I871" s="212" t="s">
        <v>2067</v>
      </c>
      <c r="J871" s="213">
        <v>638</v>
      </c>
    </row>
    <row r="872" spans="7:10" x14ac:dyDescent="0.25">
      <c r="G872" s="212" t="s">
        <v>338</v>
      </c>
      <c r="H872" s="212" t="s">
        <v>2068</v>
      </c>
      <c r="I872" s="212" t="s">
        <v>2069</v>
      </c>
      <c r="J872" s="213">
        <v>638</v>
      </c>
    </row>
    <row r="873" spans="7:10" x14ac:dyDescent="0.25">
      <c r="G873" s="212" t="s">
        <v>338</v>
      </c>
      <c r="H873" s="212" t="s">
        <v>2070</v>
      </c>
      <c r="I873" s="212" t="s">
        <v>2071</v>
      </c>
      <c r="J873" s="213">
        <v>637</v>
      </c>
    </row>
    <row r="874" spans="7:10" x14ac:dyDescent="0.25">
      <c r="G874" s="212" t="s">
        <v>338</v>
      </c>
      <c r="H874" s="212" t="s">
        <v>2072</v>
      </c>
      <c r="I874" s="212" t="s">
        <v>2073</v>
      </c>
      <c r="J874" s="213">
        <v>630</v>
      </c>
    </row>
    <row r="875" spans="7:10" x14ac:dyDescent="0.25">
      <c r="G875" s="212" t="s">
        <v>338</v>
      </c>
      <c r="H875" s="212" t="s">
        <v>2074</v>
      </c>
      <c r="I875" s="212" t="s">
        <v>2075</v>
      </c>
      <c r="J875" s="213">
        <v>624</v>
      </c>
    </row>
    <row r="876" spans="7:10" ht="30" x14ac:dyDescent="0.25">
      <c r="G876" s="212" t="s">
        <v>338</v>
      </c>
      <c r="H876" s="212" t="s">
        <v>2076</v>
      </c>
      <c r="I876" s="212" t="s">
        <v>2077</v>
      </c>
      <c r="J876" s="213">
        <v>611</v>
      </c>
    </row>
    <row r="877" spans="7:10" x14ac:dyDescent="0.25">
      <c r="G877" s="212" t="s">
        <v>338</v>
      </c>
      <c r="H877" s="212" t="s">
        <v>2078</v>
      </c>
      <c r="I877" s="212" t="s">
        <v>2079</v>
      </c>
      <c r="J877" s="213">
        <v>611</v>
      </c>
    </row>
    <row r="878" spans="7:10" x14ac:dyDescent="0.25">
      <c r="G878" s="212" t="s">
        <v>338</v>
      </c>
      <c r="H878" s="212" t="s">
        <v>2080</v>
      </c>
      <c r="I878" s="212" t="s">
        <v>2081</v>
      </c>
      <c r="J878" s="213">
        <v>611</v>
      </c>
    </row>
    <row r="879" spans="7:10" ht="30" x14ac:dyDescent="0.25">
      <c r="G879" s="212" t="s">
        <v>338</v>
      </c>
      <c r="H879" s="212" t="s">
        <v>2082</v>
      </c>
      <c r="I879" s="212" t="s">
        <v>2083</v>
      </c>
      <c r="J879" s="213">
        <v>600</v>
      </c>
    </row>
    <row r="880" spans="7:10" x14ac:dyDescent="0.25">
      <c r="G880" s="212" t="s">
        <v>338</v>
      </c>
      <c r="H880" s="212" t="s">
        <v>2084</v>
      </c>
      <c r="I880" s="212" t="s">
        <v>2085</v>
      </c>
      <c r="J880" s="213">
        <v>600</v>
      </c>
    </row>
    <row r="881" spans="7:10" x14ac:dyDescent="0.25">
      <c r="G881" s="212" t="s">
        <v>338</v>
      </c>
      <c r="H881" s="212" t="s">
        <v>2086</v>
      </c>
      <c r="I881" s="212" t="s">
        <v>2087</v>
      </c>
      <c r="J881" s="213">
        <v>600</v>
      </c>
    </row>
    <row r="882" spans="7:10" x14ac:dyDescent="0.25">
      <c r="G882" s="212" t="s">
        <v>338</v>
      </c>
      <c r="H882" s="212" t="s">
        <v>2088</v>
      </c>
      <c r="I882" s="212" t="s">
        <v>2089</v>
      </c>
      <c r="J882" s="213">
        <v>600</v>
      </c>
    </row>
    <row r="883" spans="7:10" x14ac:dyDescent="0.25">
      <c r="G883" s="212" t="s">
        <v>338</v>
      </c>
      <c r="H883" s="212" t="s">
        <v>2090</v>
      </c>
      <c r="I883" s="212" t="s">
        <v>2091</v>
      </c>
      <c r="J883" s="213">
        <v>600</v>
      </c>
    </row>
    <row r="884" spans="7:10" x14ac:dyDescent="0.25">
      <c r="G884" s="212" t="s">
        <v>338</v>
      </c>
      <c r="H884" s="212" t="s">
        <v>2092</v>
      </c>
      <c r="I884" s="212" t="s">
        <v>725</v>
      </c>
      <c r="J884" s="213">
        <v>600</v>
      </c>
    </row>
    <row r="885" spans="7:10" x14ac:dyDescent="0.25">
      <c r="G885" s="212" t="s">
        <v>338</v>
      </c>
      <c r="H885" s="212" t="s">
        <v>2093</v>
      </c>
      <c r="I885" s="212" t="s">
        <v>2094</v>
      </c>
      <c r="J885" s="213">
        <v>596</v>
      </c>
    </row>
    <row r="886" spans="7:10" ht="30" x14ac:dyDescent="0.25">
      <c r="G886" s="212" t="s">
        <v>338</v>
      </c>
      <c r="H886" s="212" t="s">
        <v>2095</v>
      </c>
      <c r="I886" s="212" t="s">
        <v>2096</v>
      </c>
      <c r="J886" s="213">
        <v>575</v>
      </c>
    </row>
    <row r="887" spans="7:10" x14ac:dyDescent="0.25">
      <c r="G887" s="212" t="s">
        <v>338</v>
      </c>
      <c r="H887" s="212" t="s">
        <v>2097</v>
      </c>
      <c r="I887" s="212" t="s">
        <v>2098</v>
      </c>
      <c r="J887" s="213">
        <v>570</v>
      </c>
    </row>
    <row r="888" spans="7:10" x14ac:dyDescent="0.25">
      <c r="G888" s="212" t="s">
        <v>338</v>
      </c>
      <c r="H888" s="212" t="s">
        <v>2099</v>
      </c>
      <c r="I888" s="212" t="s">
        <v>2100</v>
      </c>
      <c r="J888" s="213">
        <v>566</v>
      </c>
    </row>
    <row r="889" spans="7:10" x14ac:dyDescent="0.25">
      <c r="G889" s="212" t="s">
        <v>338</v>
      </c>
      <c r="H889" s="212" t="s">
        <v>2101</v>
      </c>
      <c r="I889" s="212" t="s">
        <v>2102</v>
      </c>
      <c r="J889" s="213">
        <v>563</v>
      </c>
    </row>
    <row r="890" spans="7:10" x14ac:dyDescent="0.25">
      <c r="G890" s="212" t="s">
        <v>338</v>
      </c>
      <c r="H890" s="212" t="s">
        <v>2103</v>
      </c>
      <c r="I890" s="212" t="s">
        <v>2104</v>
      </c>
      <c r="J890" s="213">
        <v>559</v>
      </c>
    </row>
    <row r="891" spans="7:10" x14ac:dyDescent="0.25">
      <c r="G891" s="212" t="s">
        <v>338</v>
      </c>
      <c r="H891" s="212" t="s">
        <v>2105</v>
      </c>
      <c r="I891" s="212" t="s">
        <v>2106</v>
      </c>
      <c r="J891" s="213">
        <v>558</v>
      </c>
    </row>
    <row r="892" spans="7:10" x14ac:dyDescent="0.25">
      <c r="G892" s="212" t="s">
        <v>338</v>
      </c>
      <c r="H892" s="212" t="s">
        <v>2107</v>
      </c>
      <c r="I892" s="212" t="s">
        <v>2108</v>
      </c>
      <c r="J892" s="213">
        <v>551</v>
      </c>
    </row>
    <row r="893" spans="7:10" ht="30" x14ac:dyDescent="0.25">
      <c r="G893" s="212" t="s">
        <v>338</v>
      </c>
      <c r="H893" s="212" t="s">
        <v>2109</v>
      </c>
      <c r="I893" s="212" t="s">
        <v>2110</v>
      </c>
      <c r="J893" s="213">
        <v>550</v>
      </c>
    </row>
    <row r="894" spans="7:10" x14ac:dyDescent="0.25">
      <c r="G894" s="212" t="s">
        <v>338</v>
      </c>
      <c r="H894" s="212" t="s">
        <v>2111</v>
      </c>
      <c r="I894" s="212" t="s">
        <v>2112</v>
      </c>
      <c r="J894" s="213">
        <v>547</v>
      </c>
    </row>
    <row r="895" spans="7:10" x14ac:dyDescent="0.25">
      <c r="G895" s="212" t="s">
        <v>338</v>
      </c>
      <c r="H895" s="212" t="s">
        <v>2113</v>
      </c>
      <c r="I895" s="212" t="s">
        <v>2114</v>
      </c>
      <c r="J895" s="213">
        <v>544</v>
      </c>
    </row>
    <row r="896" spans="7:10" x14ac:dyDescent="0.25">
      <c r="G896" s="212" t="s">
        <v>338</v>
      </c>
      <c r="H896" s="212" t="s">
        <v>2115</v>
      </c>
      <c r="I896" s="212" t="s">
        <v>2116</v>
      </c>
      <c r="J896" s="213">
        <v>544</v>
      </c>
    </row>
    <row r="897" spans="7:10" ht="30" x14ac:dyDescent="0.25">
      <c r="G897" s="212" t="s">
        <v>338</v>
      </c>
      <c r="H897" s="212" t="s">
        <v>2117</v>
      </c>
      <c r="I897" s="212" t="s">
        <v>2118</v>
      </c>
      <c r="J897" s="213">
        <v>525</v>
      </c>
    </row>
    <row r="898" spans="7:10" x14ac:dyDescent="0.25">
      <c r="G898" s="212" t="s">
        <v>338</v>
      </c>
      <c r="H898" s="212" t="s">
        <v>2119</v>
      </c>
      <c r="I898" s="212" t="s">
        <v>2120</v>
      </c>
      <c r="J898" s="213">
        <v>525</v>
      </c>
    </row>
    <row r="899" spans="7:10" x14ac:dyDescent="0.25">
      <c r="G899" s="212" t="s">
        <v>338</v>
      </c>
      <c r="H899" s="212" t="s">
        <v>2121</v>
      </c>
      <c r="I899" s="212" t="s">
        <v>2122</v>
      </c>
      <c r="J899" s="213">
        <v>524</v>
      </c>
    </row>
    <row r="900" spans="7:10" x14ac:dyDescent="0.25">
      <c r="G900" s="212" t="s">
        <v>338</v>
      </c>
      <c r="H900" s="212" t="s">
        <v>2123</v>
      </c>
      <c r="I900" s="212" t="s">
        <v>2124</v>
      </c>
      <c r="J900" s="213">
        <v>520</v>
      </c>
    </row>
    <row r="901" spans="7:10" ht="30" x14ac:dyDescent="0.25">
      <c r="G901" s="212" t="s">
        <v>338</v>
      </c>
      <c r="H901" s="212" t="s">
        <v>2125</v>
      </c>
      <c r="I901" s="212" t="s">
        <v>2126</v>
      </c>
      <c r="J901" s="213">
        <v>516</v>
      </c>
    </row>
    <row r="902" spans="7:10" x14ac:dyDescent="0.25">
      <c r="G902" s="212" t="s">
        <v>338</v>
      </c>
      <c r="H902" s="212" t="s">
        <v>2127</v>
      </c>
      <c r="I902" s="212" t="s">
        <v>2128</v>
      </c>
      <c r="J902" s="213">
        <v>511</v>
      </c>
    </row>
    <row r="903" spans="7:10" x14ac:dyDescent="0.25">
      <c r="G903" s="212" t="s">
        <v>338</v>
      </c>
      <c r="H903" s="212" t="s">
        <v>2129</v>
      </c>
      <c r="I903" s="212" t="s">
        <v>2130</v>
      </c>
      <c r="J903" s="213">
        <v>510</v>
      </c>
    </row>
    <row r="904" spans="7:10" x14ac:dyDescent="0.25">
      <c r="G904" s="212" t="s">
        <v>338</v>
      </c>
      <c r="H904" s="212" t="s">
        <v>2131</v>
      </c>
      <c r="I904" s="212" t="s">
        <v>2132</v>
      </c>
      <c r="J904" s="213">
        <v>504</v>
      </c>
    </row>
    <row r="905" spans="7:10" x14ac:dyDescent="0.25">
      <c r="G905" s="212" t="s">
        <v>338</v>
      </c>
      <c r="H905" s="212" t="s">
        <v>2133</v>
      </c>
      <c r="I905" s="212" t="s">
        <v>2134</v>
      </c>
      <c r="J905" s="213">
        <v>502</v>
      </c>
    </row>
    <row r="906" spans="7:10" x14ac:dyDescent="0.25">
      <c r="G906" s="212" t="s">
        <v>338</v>
      </c>
      <c r="H906" s="212" t="s">
        <v>2135</v>
      </c>
      <c r="I906" s="212" t="s">
        <v>2136</v>
      </c>
      <c r="J906" s="213">
        <v>500</v>
      </c>
    </row>
    <row r="907" spans="7:10" x14ac:dyDescent="0.25">
      <c r="G907" s="212" t="s">
        <v>338</v>
      </c>
      <c r="H907" s="212" t="s">
        <v>2137</v>
      </c>
      <c r="I907" s="212" t="s">
        <v>2138</v>
      </c>
      <c r="J907" s="213">
        <v>500</v>
      </c>
    </row>
    <row r="908" spans="7:10" x14ac:dyDescent="0.25">
      <c r="G908" s="212" t="s">
        <v>338</v>
      </c>
      <c r="H908" s="212" t="s">
        <v>2139</v>
      </c>
      <c r="I908" s="212" t="s">
        <v>2140</v>
      </c>
      <c r="J908" s="213">
        <v>500</v>
      </c>
    </row>
    <row r="909" spans="7:10" x14ac:dyDescent="0.25">
      <c r="G909" s="212" t="s">
        <v>338</v>
      </c>
      <c r="H909" s="212" t="s">
        <v>2141</v>
      </c>
      <c r="I909" s="212" t="s">
        <v>2142</v>
      </c>
      <c r="J909" s="213">
        <v>500</v>
      </c>
    </row>
    <row r="910" spans="7:10" x14ac:dyDescent="0.25">
      <c r="G910" s="212" t="s">
        <v>338</v>
      </c>
      <c r="H910" s="212" t="s">
        <v>2143</v>
      </c>
      <c r="I910" s="212" t="s">
        <v>2144</v>
      </c>
      <c r="J910" s="213">
        <v>500</v>
      </c>
    </row>
    <row r="911" spans="7:10" x14ac:dyDescent="0.25">
      <c r="G911" s="212" t="s">
        <v>338</v>
      </c>
      <c r="H911" s="212" t="s">
        <v>2145</v>
      </c>
      <c r="I911" s="212" t="s">
        <v>2146</v>
      </c>
      <c r="J911" s="213">
        <v>500</v>
      </c>
    </row>
    <row r="912" spans="7:10" x14ac:dyDescent="0.25">
      <c r="G912" s="212" t="s">
        <v>338</v>
      </c>
      <c r="H912" s="212" t="s">
        <v>2147</v>
      </c>
      <c r="I912" s="212" t="s">
        <v>2148</v>
      </c>
      <c r="J912" s="213">
        <v>500</v>
      </c>
    </row>
    <row r="913" spans="7:10" x14ac:dyDescent="0.25">
      <c r="G913" s="212" t="s">
        <v>338</v>
      </c>
      <c r="H913" s="212" t="s">
        <v>2149</v>
      </c>
      <c r="I913" s="212" t="s">
        <v>2150</v>
      </c>
      <c r="J913" s="213">
        <v>500</v>
      </c>
    </row>
    <row r="914" spans="7:10" x14ac:dyDescent="0.25">
      <c r="G914" s="212" t="s">
        <v>338</v>
      </c>
      <c r="H914" s="212" t="s">
        <v>2151</v>
      </c>
      <c r="I914" s="212" t="s">
        <v>2152</v>
      </c>
      <c r="J914" s="213">
        <v>500</v>
      </c>
    </row>
    <row r="915" spans="7:10" x14ac:dyDescent="0.25">
      <c r="G915" s="212" t="s">
        <v>338</v>
      </c>
      <c r="H915" s="212" t="s">
        <v>2153</v>
      </c>
      <c r="I915" s="212" t="s">
        <v>2154</v>
      </c>
      <c r="J915" s="213">
        <v>500</v>
      </c>
    </row>
    <row r="916" spans="7:10" x14ac:dyDescent="0.25">
      <c r="G916" s="212" t="s">
        <v>338</v>
      </c>
      <c r="H916" s="212" t="s">
        <v>2155</v>
      </c>
      <c r="I916" s="212" t="s">
        <v>2156</v>
      </c>
      <c r="J916" s="213">
        <v>500</v>
      </c>
    </row>
    <row r="917" spans="7:10" x14ac:dyDescent="0.25">
      <c r="G917" s="212" t="s">
        <v>338</v>
      </c>
      <c r="H917" s="212" t="s">
        <v>2157</v>
      </c>
      <c r="I917" s="212" t="s">
        <v>2158</v>
      </c>
      <c r="J917" s="213">
        <v>500</v>
      </c>
    </row>
    <row r="918" spans="7:10" ht="30" x14ac:dyDescent="0.25">
      <c r="G918" s="212" t="s">
        <v>338</v>
      </c>
      <c r="H918" s="212" t="s">
        <v>2159</v>
      </c>
      <c r="I918" s="212" t="s">
        <v>2160</v>
      </c>
      <c r="J918" s="213">
        <v>500</v>
      </c>
    </row>
    <row r="919" spans="7:10" x14ac:dyDescent="0.25">
      <c r="G919" s="212" t="s">
        <v>338</v>
      </c>
      <c r="H919" s="212" t="s">
        <v>2161</v>
      </c>
      <c r="I919" s="212" t="s">
        <v>2162</v>
      </c>
      <c r="J919" s="213">
        <v>500</v>
      </c>
    </row>
    <row r="920" spans="7:10" x14ac:dyDescent="0.25">
      <c r="G920" s="212" t="s">
        <v>338</v>
      </c>
      <c r="H920" s="212" t="s">
        <v>2163</v>
      </c>
      <c r="I920" s="212" t="s">
        <v>2164</v>
      </c>
      <c r="J920" s="213">
        <v>500</v>
      </c>
    </row>
    <row r="921" spans="7:10" x14ac:dyDescent="0.25">
      <c r="G921" s="212" t="s">
        <v>338</v>
      </c>
      <c r="H921" s="212" t="s">
        <v>2165</v>
      </c>
      <c r="I921" s="212" t="s">
        <v>2166</v>
      </c>
      <c r="J921" s="213">
        <v>500</v>
      </c>
    </row>
    <row r="922" spans="7:10" x14ac:dyDescent="0.25">
      <c r="G922" s="212" t="s">
        <v>338</v>
      </c>
      <c r="H922" s="212" t="s">
        <v>2167</v>
      </c>
      <c r="I922" s="212" t="s">
        <v>2168</v>
      </c>
      <c r="J922" s="213">
        <v>500</v>
      </c>
    </row>
    <row r="923" spans="7:10" x14ac:dyDescent="0.25">
      <c r="G923" s="212" t="s">
        <v>338</v>
      </c>
      <c r="H923" s="212" t="s">
        <v>2169</v>
      </c>
      <c r="I923" s="212" t="s">
        <v>2170</v>
      </c>
      <c r="J923" s="213">
        <v>500</v>
      </c>
    </row>
    <row r="924" spans="7:10" x14ac:dyDescent="0.25">
      <c r="G924" s="212" t="s">
        <v>338</v>
      </c>
      <c r="H924" s="212" t="s">
        <v>2171</v>
      </c>
      <c r="I924" s="212" t="s">
        <v>2172</v>
      </c>
      <c r="J924" s="213">
        <v>500</v>
      </c>
    </row>
    <row r="925" spans="7:10" x14ac:dyDescent="0.25">
      <c r="G925" s="212" t="s">
        <v>338</v>
      </c>
      <c r="H925" s="212" t="s">
        <v>2173</v>
      </c>
      <c r="I925" s="212" t="s">
        <v>2174</v>
      </c>
      <c r="J925" s="213">
        <v>500</v>
      </c>
    </row>
    <row r="926" spans="7:10" x14ac:dyDescent="0.25">
      <c r="G926" s="212" t="s">
        <v>338</v>
      </c>
      <c r="H926" s="212" t="s">
        <v>2175</v>
      </c>
      <c r="I926" s="212" t="s">
        <v>2176</v>
      </c>
      <c r="J926" s="213">
        <v>500</v>
      </c>
    </row>
    <row r="927" spans="7:10" ht="30" x14ac:dyDescent="0.25">
      <c r="G927" s="212" t="s">
        <v>338</v>
      </c>
      <c r="H927" s="212" t="s">
        <v>2177</v>
      </c>
      <c r="I927" s="212" t="s">
        <v>2178</v>
      </c>
      <c r="J927" s="213">
        <v>500</v>
      </c>
    </row>
    <row r="928" spans="7:10" x14ac:dyDescent="0.25">
      <c r="G928" s="212" t="s">
        <v>338</v>
      </c>
      <c r="H928" s="212" t="s">
        <v>2179</v>
      </c>
      <c r="I928" s="212" t="s">
        <v>2180</v>
      </c>
      <c r="J928" s="213">
        <v>500</v>
      </c>
    </row>
    <row r="929" spans="7:10" ht="30" x14ac:dyDescent="0.25">
      <c r="G929" s="212" t="s">
        <v>338</v>
      </c>
      <c r="H929" s="212" t="s">
        <v>2181</v>
      </c>
      <c r="I929" s="212" t="s">
        <v>2182</v>
      </c>
      <c r="J929" s="213">
        <v>500</v>
      </c>
    </row>
    <row r="930" spans="7:10" x14ac:dyDescent="0.25">
      <c r="G930" s="212" t="s">
        <v>338</v>
      </c>
      <c r="H930" s="212" t="s">
        <v>2183</v>
      </c>
      <c r="I930" s="212" t="s">
        <v>2184</v>
      </c>
      <c r="J930" s="213">
        <v>500</v>
      </c>
    </row>
    <row r="931" spans="7:10" x14ac:dyDescent="0.25">
      <c r="G931" s="212" t="s">
        <v>338</v>
      </c>
      <c r="H931" s="212" t="s">
        <v>2185</v>
      </c>
      <c r="I931" s="212" t="s">
        <v>2186</v>
      </c>
      <c r="J931" s="213">
        <v>500</v>
      </c>
    </row>
    <row r="932" spans="7:10" x14ac:dyDescent="0.25">
      <c r="G932" s="212" t="s">
        <v>338</v>
      </c>
      <c r="H932" s="212" t="s">
        <v>2187</v>
      </c>
      <c r="I932" s="212" t="s">
        <v>2188</v>
      </c>
      <c r="J932" s="213">
        <v>500</v>
      </c>
    </row>
    <row r="933" spans="7:10" x14ac:dyDescent="0.25">
      <c r="G933" s="212" t="s">
        <v>338</v>
      </c>
      <c r="H933" s="212" t="s">
        <v>2189</v>
      </c>
      <c r="I933" s="212" t="s">
        <v>2190</v>
      </c>
      <c r="J933" s="213">
        <v>500</v>
      </c>
    </row>
    <row r="934" spans="7:10" x14ac:dyDescent="0.25">
      <c r="G934" s="212" t="s">
        <v>338</v>
      </c>
      <c r="H934" s="212" t="s">
        <v>2191</v>
      </c>
      <c r="I934" s="212" t="s">
        <v>2192</v>
      </c>
      <c r="J934" s="213">
        <v>500</v>
      </c>
    </row>
    <row r="935" spans="7:10" ht="30" x14ac:dyDescent="0.25">
      <c r="G935" s="212" t="s">
        <v>338</v>
      </c>
      <c r="H935" s="212" t="s">
        <v>2193</v>
      </c>
      <c r="I935" s="212" t="s">
        <v>2194</v>
      </c>
      <c r="J935" s="213">
        <v>500</v>
      </c>
    </row>
    <row r="936" spans="7:10" x14ac:dyDescent="0.25">
      <c r="G936" s="212" t="s">
        <v>338</v>
      </c>
      <c r="H936" s="212" t="s">
        <v>2195</v>
      </c>
      <c r="I936" s="212" t="s">
        <v>2196</v>
      </c>
      <c r="J936" s="213">
        <v>500</v>
      </c>
    </row>
    <row r="937" spans="7:10" x14ac:dyDescent="0.25">
      <c r="G937" s="212" t="s">
        <v>338</v>
      </c>
      <c r="H937" s="212" t="s">
        <v>2197</v>
      </c>
      <c r="I937" s="212" t="s">
        <v>2198</v>
      </c>
      <c r="J937" s="213">
        <v>500</v>
      </c>
    </row>
    <row r="938" spans="7:10" x14ac:dyDescent="0.25">
      <c r="G938" s="212" t="s">
        <v>338</v>
      </c>
      <c r="H938" s="212" t="s">
        <v>2199</v>
      </c>
      <c r="I938" s="212" t="s">
        <v>2200</v>
      </c>
      <c r="J938" s="213">
        <v>500</v>
      </c>
    </row>
    <row r="939" spans="7:10" x14ac:dyDescent="0.25">
      <c r="G939" s="212" t="s">
        <v>338</v>
      </c>
      <c r="H939" s="212" t="s">
        <v>2201</v>
      </c>
      <c r="I939" s="212" t="s">
        <v>2202</v>
      </c>
      <c r="J939" s="213">
        <v>500</v>
      </c>
    </row>
    <row r="940" spans="7:10" x14ac:dyDescent="0.25">
      <c r="G940" s="212" t="s">
        <v>338</v>
      </c>
      <c r="H940" s="212" t="s">
        <v>2203</v>
      </c>
      <c r="I940" s="212" t="s">
        <v>2204</v>
      </c>
      <c r="J940" s="213">
        <v>500</v>
      </c>
    </row>
    <row r="941" spans="7:10" x14ac:dyDescent="0.25">
      <c r="G941" s="212" t="s">
        <v>338</v>
      </c>
      <c r="H941" s="212" t="s">
        <v>2205</v>
      </c>
      <c r="I941" s="212" t="s">
        <v>2206</v>
      </c>
      <c r="J941" s="213">
        <v>498</v>
      </c>
    </row>
    <row r="942" spans="7:10" x14ac:dyDescent="0.25">
      <c r="G942" s="212" t="s">
        <v>338</v>
      </c>
      <c r="H942" s="212" t="s">
        <v>2207</v>
      </c>
      <c r="I942" s="212" t="s">
        <v>2208</v>
      </c>
      <c r="J942" s="213">
        <v>493</v>
      </c>
    </row>
    <row r="943" spans="7:10" x14ac:dyDescent="0.25">
      <c r="G943" s="212" t="s">
        <v>338</v>
      </c>
      <c r="H943" s="212" t="s">
        <v>2209</v>
      </c>
      <c r="I943" s="212" t="s">
        <v>2210</v>
      </c>
      <c r="J943" s="213">
        <v>490</v>
      </c>
    </row>
    <row r="944" spans="7:10" x14ac:dyDescent="0.25">
      <c r="G944" s="212" t="s">
        <v>338</v>
      </c>
      <c r="H944" s="212" t="s">
        <v>2211</v>
      </c>
      <c r="I944" s="212" t="s">
        <v>2212</v>
      </c>
      <c r="J944" s="213">
        <v>490</v>
      </c>
    </row>
    <row r="945" spans="7:10" x14ac:dyDescent="0.25">
      <c r="G945" s="212" t="s">
        <v>338</v>
      </c>
      <c r="H945" s="212" t="s">
        <v>2213</v>
      </c>
      <c r="I945" s="212" t="s">
        <v>2214</v>
      </c>
      <c r="J945" s="213">
        <v>486</v>
      </c>
    </row>
    <row r="946" spans="7:10" x14ac:dyDescent="0.25">
      <c r="G946" s="212" t="s">
        <v>338</v>
      </c>
      <c r="H946" s="212" t="s">
        <v>2215</v>
      </c>
      <c r="I946" s="212" t="s">
        <v>2216</v>
      </c>
      <c r="J946" s="213">
        <v>475</v>
      </c>
    </row>
    <row r="947" spans="7:10" x14ac:dyDescent="0.25">
      <c r="G947" s="212" t="s">
        <v>338</v>
      </c>
      <c r="H947" s="212" t="s">
        <v>2217</v>
      </c>
      <c r="I947" s="212" t="s">
        <v>2218</v>
      </c>
      <c r="J947" s="213">
        <v>475</v>
      </c>
    </row>
    <row r="948" spans="7:10" x14ac:dyDescent="0.25">
      <c r="G948" s="212" t="s">
        <v>338</v>
      </c>
      <c r="H948" s="212" t="s">
        <v>2219</v>
      </c>
      <c r="I948" s="212" t="s">
        <v>2220</v>
      </c>
      <c r="J948" s="213">
        <v>470</v>
      </c>
    </row>
    <row r="949" spans="7:10" x14ac:dyDescent="0.25">
      <c r="G949" s="212" t="s">
        <v>338</v>
      </c>
      <c r="H949" s="212" t="s">
        <v>2221</v>
      </c>
      <c r="I949" s="212" t="s">
        <v>1131</v>
      </c>
      <c r="J949" s="213">
        <v>466</v>
      </c>
    </row>
    <row r="950" spans="7:10" x14ac:dyDescent="0.25">
      <c r="G950" s="212" t="s">
        <v>338</v>
      </c>
      <c r="H950" s="212" t="s">
        <v>2222</v>
      </c>
      <c r="I950" s="212" t="s">
        <v>2223</v>
      </c>
      <c r="J950" s="213">
        <v>454</v>
      </c>
    </row>
    <row r="951" spans="7:10" ht="30" x14ac:dyDescent="0.25">
      <c r="G951" s="212" t="s">
        <v>338</v>
      </c>
      <c r="H951" s="212" t="s">
        <v>2224</v>
      </c>
      <c r="I951" s="212" t="s">
        <v>2225</v>
      </c>
      <c r="J951" s="213">
        <v>451</v>
      </c>
    </row>
    <row r="952" spans="7:10" x14ac:dyDescent="0.25">
      <c r="G952" s="212" t="s">
        <v>338</v>
      </c>
      <c r="H952" s="212" t="s">
        <v>2226</v>
      </c>
      <c r="I952" s="212" t="s">
        <v>2227</v>
      </c>
      <c r="J952" s="213">
        <v>450</v>
      </c>
    </row>
    <row r="953" spans="7:10" x14ac:dyDescent="0.25">
      <c r="G953" s="212" t="s">
        <v>338</v>
      </c>
      <c r="H953" s="212" t="s">
        <v>2228</v>
      </c>
      <c r="I953" s="212" t="s">
        <v>2229</v>
      </c>
      <c r="J953" s="213">
        <v>450</v>
      </c>
    </row>
    <row r="954" spans="7:10" x14ac:dyDescent="0.25">
      <c r="G954" s="212" t="s">
        <v>338</v>
      </c>
      <c r="H954" s="212" t="s">
        <v>2230</v>
      </c>
      <c r="I954" s="212" t="s">
        <v>2231</v>
      </c>
      <c r="J954" s="213">
        <v>450</v>
      </c>
    </row>
    <row r="955" spans="7:10" x14ac:dyDescent="0.25">
      <c r="G955" s="212" t="s">
        <v>338</v>
      </c>
      <c r="H955" s="212" t="s">
        <v>2232</v>
      </c>
      <c r="I955" s="212" t="s">
        <v>2233</v>
      </c>
      <c r="J955" s="213">
        <v>450</v>
      </c>
    </row>
    <row r="956" spans="7:10" x14ac:dyDescent="0.25">
      <c r="G956" s="212" t="s">
        <v>338</v>
      </c>
      <c r="H956" s="212" t="s">
        <v>2234</v>
      </c>
      <c r="I956" s="212" t="s">
        <v>2235</v>
      </c>
      <c r="J956" s="213">
        <v>450</v>
      </c>
    </row>
    <row r="957" spans="7:10" ht="30" x14ac:dyDescent="0.25">
      <c r="G957" s="212" t="s">
        <v>338</v>
      </c>
      <c r="H957" s="212" t="s">
        <v>2236</v>
      </c>
      <c r="I957" s="212" t="s">
        <v>2237</v>
      </c>
      <c r="J957" s="213">
        <v>450</v>
      </c>
    </row>
    <row r="958" spans="7:10" x14ac:dyDescent="0.25">
      <c r="G958" s="212" t="s">
        <v>338</v>
      </c>
      <c r="H958" s="212" t="s">
        <v>2238</v>
      </c>
      <c r="I958" s="212" t="s">
        <v>2239</v>
      </c>
      <c r="J958" s="213">
        <v>450</v>
      </c>
    </row>
    <row r="959" spans="7:10" x14ac:dyDescent="0.25">
      <c r="G959" s="212" t="s">
        <v>338</v>
      </c>
      <c r="H959" s="212" t="s">
        <v>2240</v>
      </c>
      <c r="I959" s="212" t="s">
        <v>2241</v>
      </c>
      <c r="J959" s="213">
        <v>442</v>
      </c>
    </row>
    <row r="960" spans="7:10" x14ac:dyDescent="0.25">
      <c r="G960" s="212" t="s">
        <v>338</v>
      </c>
      <c r="H960" s="212" t="s">
        <v>2242</v>
      </c>
      <c r="I960" s="212" t="s">
        <v>2243</v>
      </c>
      <c r="J960" s="213">
        <v>442</v>
      </c>
    </row>
    <row r="961" spans="7:10" x14ac:dyDescent="0.25">
      <c r="G961" s="212" t="s">
        <v>338</v>
      </c>
      <c r="H961" s="212" t="s">
        <v>2244</v>
      </c>
      <c r="I961" s="212" t="s">
        <v>2245</v>
      </c>
      <c r="J961" s="213">
        <v>437</v>
      </c>
    </row>
    <row r="962" spans="7:10" x14ac:dyDescent="0.25">
      <c r="G962" s="212" t="s">
        <v>338</v>
      </c>
      <c r="H962" s="212" t="s">
        <v>2246</v>
      </c>
      <c r="I962" s="212" t="s">
        <v>2247</v>
      </c>
      <c r="J962" s="213">
        <v>431</v>
      </c>
    </row>
    <row r="963" spans="7:10" x14ac:dyDescent="0.25">
      <c r="G963" s="212" t="s">
        <v>338</v>
      </c>
      <c r="H963" s="212" t="s">
        <v>2248</v>
      </c>
      <c r="I963" s="212" t="s">
        <v>2249</v>
      </c>
      <c r="J963" s="213">
        <v>430</v>
      </c>
    </row>
    <row r="964" spans="7:10" x14ac:dyDescent="0.25">
      <c r="G964" s="212" t="s">
        <v>338</v>
      </c>
      <c r="H964" s="212" t="s">
        <v>2250</v>
      </c>
      <c r="I964" s="212" t="s">
        <v>2251</v>
      </c>
      <c r="J964" s="213">
        <v>425</v>
      </c>
    </row>
    <row r="965" spans="7:10" x14ac:dyDescent="0.25">
      <c r="G965" s="212" t="s">
        <v>338</v>
      </c>
      <c r="H965" s="212" t="s">
        <v>2252</v>
      </c>
      <c r="I965" s="212" t="s">
        <v>2253</v>
      </c>
      <c r="J965" s="213">
        <v>425</v>
      </c>
    </row>
    <row r="966" spans="7:10" x14ac:dyDescent="0.25">
      <c r="G966" s="212" t="s">
        <v>338</v>
      </c>
      <c r="H966" s="212" t="s">
        <v>2254</v>
      </c>
      <c r="I966" s="212" t="s">
        <v>2255</v>
      </c>
      <c r="J966" s="213">
        <v>425</v>
      </c>
    </row>
    <row r="967" spans="7:10" x14ac:dyDescent="0.25">
      <c r="G967" s="212" t="s">
        <v>338</v>
      </c>
      <c r="H967" s="212" t="s">
        <v>2256</v>
      </c>
      <c r="I967" s="212" t="s">
        <v>2257</v>
      </c>
      <c r="J967" s="213">
        <v>414</v>
      </c>
    </row>
    <row r="968" spans="7:10" ht="30" x14ac:dyDescent="0.25">
      <c r="G968" s="212" t="s">
        <v>338</v>
      </c>
      <c r="H968" s="212" t="s">
        <v>2258</v>
      </c>
      <c r="I968" s="212" t="s">
        <v>2259</v>
      </c>
      <c r="J968" s="213">
        <v>414</v>
      </c>
    </row>
    <row r="969" spans="7:10" x14ac:dyDescent="0.25">
      <c r="G969" s="212" t="s">
        <v>338</v>
      </c>
      <c r="H969" s="212" t="s">
        <v>2260</v>
      </c>
      <c r="I969" s="212" t="s">
        <v>2261</v>
      </c>
      <c r="J969" s="213">
        <v>410</v>
      </c>
    </row>
    <row r="970" spans="7:10" x14ac:dyDescent="0.25">
      <c r="G970" s="212" t="s">
        <v>338</v>
      </c>
      <c r="H970" s="212" t="s">
        <v>2262</v>
      </c>
      <c r="I970" s="212" t="s">
        <v>2263</v>
      </c>
      <c r="J970" s="213">
        <v>408</v>
      </c>
    </row>
    <row r="971" spans="7:10" x14ac:dyDescent="0.25">
      <c r="G971" s="212" t="s">
        <v>338</v>
      </c>
      <c r="H971" s="212" t="s">
        <v>2264</v>
      </c>
      <c r="I971" s="212" t="s">
        <v>2265</v>
      </c>
      <c r="J971" s="213">
        <v>405</v>
      </c>
    </row>
    <row r="972" spans="7:10" ht="30" x14ac:dyDescent="0.25">
      <c r="G972" s="212" t="s">
        <v>338</v>
      </c>
      <c r="H972" s="212" t="s">
        <v>2266</v>
      </c>
      <c r="I972" s="212" t="s">
        <v>1967</v>
      </c>
      <c r="J972" s="213">
        <v>404</v>
      </c>
    </row>
    <row r="973" spans="7:10" x14ac:dyDescent="0.25">
      <c r="G973" s="212" t="s">
        <v>338</v>
      </c>
      <c r="H973" s="212" t="s">
        <v>2267</v>
      </c>
      <c r="I973" s="212" t="s">
        <v>2268</v>
      </c>
      <c r="J973" s="213">
        <v>404</v>
      </c>
    </row>
    <row r="974" spans="7:10" x14ac:dyDescent="0.25">
      <c r="G974" s="212" t="s">
        <v>338</v>
      </c>
      <c r="H974" s="212" t="s">
        <v>2269</v>
      </c>
      <c r="I974" s="212" t="s">
        <v>2270</v>
      </c>
      <c r="J974" s="213">
        <v>400</v>
      </c>
    </row>
    <row r="975" spans="7:10" x14ac:dyDescent="0.25">
      <c r="G975" s="212" t="s">
        <v>338</v>
      </c>
      <c r="H975" s="212" t="s">
        <v>2271</v>
      </c>
      <c r="I975" s="212" t="s">
        <v>2272</v>
      </c>
      <c r="J975" s="213">
        <v>400</v>
      </c>
    </row>
    <row r="976" spans="7:10" x14ac:dyDescent="0.25">
      <c r="G976" s="212" t="s">
        <v>338</v>
      </c>
      <c r="H976" s="212" t="s">
        <v>2273</v>
      </c>
      <c r="I976" s="212" t="s">
        <v>2274</v>
      </c>
      <c r="J976" s="213">
        <v>400</v>
      </c>
    </row>
    <row r="977" spans="7:10" x14ac:dyDescent="0.25">
      <c r="G977" s="212" t="s">
        <v>338</v>
      </c>
      <c r="H977" s="212" t="s">
        <v>2275</v>
      </c>
      <c r="I977" s="212" t="s">
        <v>2276</v>
      </c>
      <c r="J977" s="213">
        <v>400</v>
      </c>
    </row>
    <row r="978" spans="7:10" x14ac:dyDescent="0.25">
      <c r="G978" s="212" t="s">
        <v>338</v>
      </c>
      <c r="H978" s="212" t="s">
        <v>2277</v>
      </c>
      <c r="I978" s="212" t="s">
        <v>2278</v>
      </c>
      <c r="J978" s="213">
        <v>400</v>
      </c>
    </row>
    <row r="979" spans="7:10" x14ac:dyDescent="0.25">
      <c r="G979" s="212" t="s">
        <v>338</v>
      </c>
      <c r="H979" s="212" t="s">
        <v>2279</v>
      </c>
      <c r="I979" s="212" t="s">
        <v>2280</v>
      </c>
      <c r="J979" s="213">
        <v>400</v>
      </c>
    </row>
    <row r="980" spans="7:10" x14ac:dyDescent="0.25">
      <c r="G980" s="212" t="s">
        <v>338</v>
      </c>
      <c r="H980" s="212" t="s">
        <v>2281</v>
      </c>
      <c r="I980" s="212" t="s">
        <v>2282</v>
      </c>
      <c r="J980" s="213">
        <v>400</v>
      </c>
    </row>
    <row r="981" spans="7:10" x14ac:dyDescent="0.25">
      <c r="G981" s="212" t="s">
        <v>338</v>
      </c>
      <c r="H981" s="212" t="s">
        <v>2283</v>
      </c>
      <c r="I981" s="212" t="s">
        <v>2284</v>
      </c>
      <c r="J981" s="213">
        <v>400</v>
      </c>
    </row>
    <row r="982" spans="7:10" x14ac:dyDescent="0.25">
      <c r="G982" s="212" t="s">
        <v>338</v>
      </c>
      <c r="H982" s="212" t="s">
        <v>2285</v>
      </c>
      <c r="I982" s="212" t="s">
        <v>2286</v>
      </c>
      <c r="J982" s="213">
        <v>400</v>
      </c>
    </row>
    <row r="983" spans="7:10" x14ac:dyDescent="0.25">
      <c r="G983" s="212" t="s">
        <v>338</v>
      </c>
      <c r="H983" s="212" t="s">
        <v>2287</v>
      </c>
      <c r="I983" s="212" t="s">
        <v>2288</v>
      </c>
      <c r="J983" s="213">
        <v>400</v>
      </c>
    </row>
    <row r="984" spans="7:10" x14ac:dyDescent="0.25">
      <c r="G984" s="212" t="s">
        <v>338</v>
      </c>
      <c r="H984" s="212" t="s">
        <v>2289</v>
      </c>
      <c r="I984" s="212" t="s">
        <v>2290</v>
      </c>
      <c r="J984" s="213">
        <v>394</v>
      </c>
    </row>
    <row r="985" spans="7:10" x14ac:dyDescent="0.25">
      <c r="G985" s="212" t="s">
        <v>338</v>
      </c>
      <c r="H985" s="212" t="s">
        <v>2291</v>
      </c>
      <c r="I985" s="212" t="s">
        <v>2292</v>
      </c>
      <c r="J985" s="213">
        <v>394</v>
      </c>
    </row>
    <row r="986" spans="7:10" x14ac:dyDescent="0.25">
      <c r="G986" s="212" t="s">
        <v>338</v>
      </c>
      <c r="H986" s="212" t="s">
        <v>2293</v>
      </c>
      <c r="I986" s="212" t="s">
        <v>2294</v>
      </c>
      <c r="J986" s="213">
        <v>392</v>
      </c>
    </row>
    <row r="987" spans="7:10" x14ac:dyDescent="0.25">
      <c r="G987" s="212" t="s">
        <v>338</v>
      </c>
      <c r="H987" s="212" t="s">
        <v>2295</v>
      </c>
      <c r="I987" s="212" t="s">
        <v>2296</v>
      </c>
      <c r="J987" s="213">
        <v>392</v>
      </c>
    </row>
    <row r="988" spans="7:10" x14ac:dyDescent="0.25">
      <c r="G988" s="212" t="s">
        <v>338</v>
      </c>
      <c r="H988" s="212" t="s">
        <v>2297</v>
      </c>
      <c r="I988" s="212" t="s">
        <v>2298</v>
      </c>
      <c r="J988" s="213">
        <v>390</v>
      </c>
    </row>
    <row r="989" spans="7:10" x14ac:dyDescent="0.25">
      <c r="G989" s="212" t="s">
        <v>338</v>
      </c>
      <c r="H989" s="212" t="s">
        <v>2299</v>
      </c>
      <c r="I989" s="212" t="s">
        <v>2300</v>
      </c>
      <c r="J989" s="213">
        <v>387</v>
      </c>
    </row>
    <row r="990" spans="7:10" x14ac:dyDescent="0.25">
      <c r="G990" s="212" t="s">
        <v>338</v>
      </c>
      <c r="H990" s="212" t="s">
        <v>2301</v>
      </c>
      <c r="I990" s="212" t="s">
        <v>2302</v>
      </c>
      <c r="J990" s="213">
        <v>383</v>
      </c>
    </row>
    <row r="991" spans="7:10" x14ac:dyDescent="0.25">
      <c r="G991" s="212" t="s">
        <v>338</v>
      </c>
      <c r="H991" s="212" t="s">
        <v>2303</v>
      </c>
      <c r="I991" s="212" t="s">
        <v>2304</v>
      </c>
      <c r="J991" s="213">
        <v>382</v>
      </c>
    </row>
    <row r="992" spans="7:10" x14ac:dyDescent="0.25">
      <c r="G992" s="212" t="s">
        <v>338</v>
      </c>
      <c r="H992" s="212" t="s">
        <v>2305</v>
      </c>
      <c r="I992" s="212" t="s">
        <v>2306</v>
      </c>
      <c r="J992" s="213">
        <v>380</v>
      </c>
    </row>
    <row r="993" spans="7:10" x14ac:dyDescent="0.25">
      <c r="G993" s="212" t="s">
        <v>338</v>
      </c>
      <c r="H993" s="212" t="s">
        <v>2307</v>
      </c>
      <c r="I993" s="212" t="s">
        <v>2308</v>
      </c>
      <c r="J993" s="213">
        <v>380</v>
      </c>
    </row>
    <row r="994" spans="7:10" x14ac:dyDescent="0.25">
      <c r="G994" s="212" t="s">
        <v>338</v>
      </c>
      <c r="H994" s="212" t="s">
        <v>2309</v>
      </c>
      <c r="I994" s="212" t="s">
        <v>2310</v>
      </c>
      <c r="J994" s="213">
        <v>377</v>
      </c>
    </row>
    <row r="995" spans="7:10" x14ac:dyDescent="0.25">
      <c r="G995" s="212" t="s">
        <v>338</v>
      </c>
      <c r="H995" s="212" t="s">
        <v>2311</v>
      </c>
      <c r="I995" s="212" t="s">
        <v>2312</v>
      </c>
      <c r="J995" s="213">
        <v>375</v>
      </c>
    </row>
    <row r="996" spans="7:10" x14ac:dyDescent="0.25">
      <c r="G996" s="212" t="s">
        <v>338</v>
      </c>
      <c r="H996" s="212" t="s">
        <v>2313</v>
      </c>
      <c r="I996" s="212" t="s">
        <v>2314</v>
      </c>
      <c r="J996" s="213">
        <v>372</v>
      </c>
    </row>
    <row r="997" spans="7:10" x14ac:dyDescent="0.25">
      <c r="G997" s="212" t="s">
        <v>338</v>
      </c>
      <c r="H997" s="212" t="s">
        <v>2315</v>
      </c>
      <c r="I997" s="212" t="s">
        <v>2316</v>
      </c>
      <c r="J997" s="213">
        <v>371</v>
      </c>
    </row>
    <row r="998" spans="7:10" x14ac:dyDescent="0.25">
      <c r="G998" s="212" t="s">
        <v>338</v>
      </c>
      <c r="H998" s="212" t="s">
        <v>2317</v>
      </c>
      <c r="I998" s="212" t="s">
        <v>2318</v>
      </c>
      <c r="J998" s="213">
        <v>370</v>
      </c>
    </row>
    <row r="999" spans="7:10" x14ac:dyDescent="0.25">
      <c r="G999" s="212" t="s">
        <v>338</v>
      </c>
      <c r="H999" s="212" t="s">
        <v>2319</v>
      </c>
      <c r="I999" s="212" t="s">
        <v>2320</v>
      </c>
      <c r="J999" s="213">
        <v>366</v>
      </c>
    </row>
    <row r="1000" spans="7:10" x14ac:dyDescent="0.25">
      <c r="G1000" s="212" t="s">
        <v>338</v>
      </c>
      <c r="H1000" s="212" t="s">
        <v>2321</v>
      </c>
      <c r="I1000" s="212" t="s">
        <v>2322</v>
      </c>
      <c r="J1000" s="213">
        <v>366</v>
      </c>
    </row>
    <row r="1001" spans="7:10" x14ac:dyDescent="0.25">
      <c r="G1001" s="212" t="s">
        <v>338</v>
      </c>
      <c r="H1001" s="212" t="s">
        <v>2323</v>
      </c>
      <c r="I1001" s="212" t="s">
        <v>2324</v>
      </c>
      <c r="J1001" s="213">
        <v>363</v>
      </c>
    </row>
    <row r="1002" spans="7:10" x14ac:dyDescent="0.25">
      <c r="G1002" s="212" t="s">
        <v>338</v>
      </c>
      <c r="H1002" s="212" t="s">
        <v>2325</v>
      </c>
      <c r="I1002" s="212" t="s">
        <v>2326</v>
      </c>
      <c r="J1002" s="213">
        <v>360</v>
      </c>
    </row>
    <row r="1003" spans="7:10" x14ac:dyDescent="0.25">
      <c r="G1003" s="212" t="s">
        <v>338</v>
      </c>
      <c r="H1003" s="212" t="s">
        <v>2327</v>
      </c>
      <c r="I1003" s="212" t="s">
        <v>2328</v>
      </c>
      <c r="J1003" s="213">
        <v>360</v>
      </c>
    </row>
    <row r="1004" spans="7:10" x14ac:dyDescent="0.25">
      <c r="G1004" s="212" t="s">
        <v>338</v>
      </c>
      <c r="H1004" s="212" t="s">
        <v>2329</v>
      </c>
      <c r="I1004" s="212" t="s">
        <v>2330</v>
      </c>
      <c r="J1004" s="213">
        <v>358</v>
      </c>
    </row>
    <row r="1005" spans="7:10" ht="30" x14ac:dyDescent="0.25">
      <c r="G1005" s="212" t="s">
        <v>338</v>
      </c>
      <c r="H1005" s="212" t="s">
        <v>2331</v>
      </c>
      <c r="I1005" s="212" t="s">
        <v>2332</v>
      </c>
      <c r="J1005" s="213">
        <v>358</v>
      </c>
    </row>
    <row r="1006" spans="7:10" x14ac:dyDescent="0.25">
      <c r="G1006" s="212" t="s">
        <v>338</v>
      </c>
      <c r="H1006" s="212" t="s">
        <v>2333</v>
      </c>
      <c r="I1006" s="212" t="s">
        <v>2334</v>
      </c>
      <c r="J1006" s="213">
        <v>357</v>
      </c>
    </row>
    <row r="1007" spans="7:10" x14ac:dyDescent="0.25">
      <c r="G1007" s="212" t="s">
        <v>338</v>
      </c>
      <c r="H1007" s="212" t="s">
        <v>2335</v>
      </c>
      <c r="I1007" s="212" t="s">
        <v>2336</v>
      </c>
      <c r="J1007" s="213">
        <v>357</v>
      </c>
    </row>
    <row r="1008" spans="7:10" x14ac:dyDescent="0.25">
      <c r="G1008" s="212" t="s">
        <v>338</v>
      </c>
      <c r="H1008" s="212" t="s">
        <v>2337</v>
      </c>
      <c r="I1008" s="212" t="s">
        <v>2338</v>
      </c>
      <c r="J1008" s="213">
        <v>354</v>
      </c>
    </row>
    <row r="1009" spans="7:11" x14ac:dyDescent="0.25">
      <c r="G1009" s="212" t="s">
        <v>338</v>
      </c>
      <c r="H1009" s="212" t="s">
        <v>2339</v>
      </c>
      <c r="I1009" s="212" t="s">
        <v>2340</v>
      </c>
      <c r="J1009" s="213">
        <v>351</v>
      </c>
    </row>
    <row r="1010" spans="7:11" ht="30" x14ac:dyDescent="0.25">
      <c r="G1010" s="212" t="s">
        <v>338</v>
      </c>
      <c r="H1010" s="212" t="s">
        <v>2341</v>
      </c>
      <c r="I1010" s="212" t="s">
        <v>2342</v>
      </c>
      <c r="J1010" s="213">
        <v>350</v>
      </c>
    </row>
    <row r="1011" spans="7:11" x14ac:dyDescent="0.25">
      <c r="G1011" s="212" t="s">
        <v>338</v>
      </c>
      <c r="H1011" s="212" t="s">
        <v>2343</v>
      </c>
      <c r="I1011" s="212" t="s">
        <v>2344</v>
      </c>
      <c r="J1011" s="213">
        <v>350</v>
      </c>
    </row>
    <row r="1012" spans="7:11" x14ac:dyDescent="0.25">
      <c r="G1012" s="212" t="s">
        <v>338</v>
      </c>
      <c r="H1012" s="212" t="s">
        <v>2345</v>
      </c>
      <c r="I1012" s="212" t="s">
        <v>2346</v>
      </c>
      <c r="J1012" s="213">
        <v>350</v>
      </c>
    </row>
    <row r="1013" spans="7:11" x14ac:dyDescent="0.25">
      <c r="G1013" s="212" t="s">
        <v>338</v>
      </c>
      <c r="H1013" s="215" t="s">
        <v>2347</v>
      </c>
      <c r="I1013" s="215" t="s">
        <v>2348</v>
      </c>
      <c r="J1013" s="216">
        <v>350</v>
      </c>
      <c r="K1013" s="216">
        <v>350</v>
      </c>
    </row>
    <row r="1014" spans="7:11" x14ac:dyDescent="0.25">
      <c r="G1014" s="212" t="s">
        <v>338</v>
      </c>
      <c r="H1014" s="215" t="s">
        <v>2349</v>
      </c>
      <c r="I1014" s="215" t="s">
        <v>2350</v>
      </c>
      <c r="J1014" s="216">
        <v>350</v>
      </c>
      <c r="K1014" s="216">
        <v>350</v>
      </c>
    </row>
    <row r="1015" spans="7:11" x14ac:dyDescent="0.25">
      <c r="G1015" s="212" t="s">
        <v>338</v>
      </c>
      <c r="H1015" s="215" t="s">
        <v>2351</v>
      </c>
      <c r="I1015" s="215" t="s">
        <v>2352</v>
      </c>
      <c r="J1015" s="216">
        <v>350</v>
      </c>
      <c r="K1015" s="216">
        <v>350</v>
      </c>
    </row>
    <row r="1016" spans="7:11" x14ac:dyDescent="0.25">
      <c r="G1016" s="212" t="s">
        <v>338</v>
      </c>
      <c r="H1016" s="215" t="s">
        <v>2353</v>
      </c>
      <c r="I1016" s="215" t="s">
        <v>2354</v>
      </c>
      <c r="J1016" s="216">
        <v>350</v>
      </c>
      <c r="K1016" s="216">
        <v>350</v>
      </c>
    </row>
    <row r="1017" spans="7:11" x14ac:dyDescent="0.25">
      <c r="G1017" s="212" t="s">
        <v>338</v>
      </c>
      <c r="H1017" s="212" t="s">
        <v>2355</v>
      </c>
      <c r="I1017" s="212" t="s">
        <v>2356</v>
      </c>
      <c r="J1017" s="213">
        <v>348</v>
      </c>
    </row>
    <row r="1018" spans="7:11" x14ac:dyDescent="0.25">
      <c r="G1018" s="212" t="s">
        <v>338</v>
      </c>
      <c r="H1018" s="212" t="s">
        <v>2357</v>
      </c>
      <c r="I1018" s="212" t="s">
        <v>2358</v>
      </c>
      <c r="J1018" s="213">
        <v>346</v>
      </c>
    </row>
    <row r="1019" spans="7:11" x14ac:dyDescent="0.25">
      <c r="G1019" s="212" t="s">
        <v>338</v>
      </c>
      <c r="H1019" s="212" t="s">
        <v>2359</v>
      </c>
      <c r="I1019" s="212" t="s">
        <v>2360</v>
      </c>
      <c r="J1019" s="213">
        <v>346</v>
      </c>
    </row>
    <row r="1020" spans="7:11" x14ac:dyDescent="0.25">
      <c r="G1020" s="212" t="s">
        <v>338</v>
      </c>
      <c r="H1020" s="212" t="s">
        <v>2361</v>
      </c>
      <c r="I1020" s="212" t="s">
        <v>2362</v>
      </c>
      <c r="J1020" s="213">
        <v>346</v>
      </c>
    </row>
    <row r="1021" spans="7:11" ht="30" x14ac:dyDescent="0.25">
      <c r="G1021" s="212" t="s">
        <v>338</v>
      </c>
      <c r="H1021" s="212" t="s">
        <v>2363</v>
      </c>
      <c r="I1021" s="212" t="s">
        <v>2364</v>
      </c>
      <c r="J1021" s="213">
        <v>341</v>
      </c>
    </row>
    <row r="1022" spans="7:11" x14ac:dyDescent="0.25">
      <c r="G1022" s="212" t="s">
        <v>338</v>
      </c>
      <c r="H1022" s="212" t="s">
        <v>2365</v>
      </c>
      <c r="I1022" s="212" t="s">
        <v>2366</v>
      </c>
      <c r="J1022" s="213">
        <v>338</v>
      </c>
    </row>
    <row r="1023" spans="7:11" x14ac:dyDescent="0.25">
      <c r="G1023" s="212" t="s">
        <v>338</v>
      </c>
      <c r="H1023" s="212" t="s">
        <v>2367</v>
      </c>
      <c r="I1023" s="212" t="s">
        <v>2368</v>
      </c>
      <c r="J1023" s="213">
        <v>337</v>
      </c>
    </row>
    <row r="1024" spans="7:11" ht="30" x14ac:dyDescent="0.25">
      <c r="G1024" s="212" t="s">
        <v>338</v>
      </c>
      <c r="H1024" s="212" t="s">
        <v>2369</v>
      </c>
      <c r="I1024" s="212" t="s">
        <v>2370</v>
      </c>
      <c r="J1024" s="213">
        <v>333</v>
      </c>
    </row>
    <row r="1025" spans="7:10" x14ac:dyDescent="0.25">
      <c r="G1025" s="212" t="s">
        <v>338</v>
      </c>
      <c r="H1025" s="212" t="s">
        <v>2371</v>
      </c>
      <c r="I1025" s="212" t="s">
        <v>2372</v>
      </c>
      <c r="J1025" s="213">
        <v>332</v>
      </c>
    </row>
    <row r="1026" spans="7:10" x14ac:dyDescent="0.25">
      <c r="G1026" s="212" t="s">
        <v>338</v>
      </c>
      <c r="H1026" s="212" t="s">
        <v>2373</v>
      </c>
      <c r="I1026" s="212" t="s">
        <v>2374</v>
      </c>
      <c r="J1026" s="213">
        <v>329</v>
      </c>
    </row>
    <row r="1027" spans="7:10" x14ac:dyDescent="0.25">
      <c r="G1027" s="212" t="s">
        <v>338</v>
      </c>
      <c r="H1027" s="212" t="s">
        <v>2375</v>
      </c>
      <c r="I1027" s="212" t="s">
        <v>2376</v>
      </c>
      <c r="J1027" s="213">
        <v>326</v>
      </c>
    </row>
    <row r="1028" spans="7:10" x14ac:dyDescent="0.25">
      <c r="G1028" s="212" t="s">
        <v>338</v>
      </c>
      <c r="H1028" s="212" t="s">
        <v>2377</v>
      </c>
      <c r="I1028" s="212" t="s">
        <v>2378</v>
      </c>
      <c r="J1028" s="213">
        <v>325</v>
      </c>
    </row>
    <row r="1029" spans="7:10" x14ac:dyDescent="0.25">
      <c r="G1029" s="212" t="s">
        <v>338</v>
      </c>
      <c r="H1029" s="212" t="s">
        <v>2379</v>
      </c>
      <c r="I1029" s="212" t="s">
        <v>2380</v>
      </c>
      <c r="J1029" s="213">
        <v>322</v>
      </c>
    </row>
    <row r="1030" spans="7:10" x14ac:dyDescent="0.25">
      <c r="G1030" s="212" t="s">
        <v>338</v>
      </c>
      <c r="H1030" s="212" t="s">
        <v>2381</v>
      </c>
      <c r="I1030" s="212" t="s">
        <v>2382</v>
      </c>
      <c r="J1030" s="213">
        <v>321</v>
      </c>
    </row>
    <row r="1031" spans="7:10" x14ac:dyDescent="0.25">
      <c r="G1031" s="212" t="s">
        <v>338</v>
      </c>
      <c r="H1031" s="212" t="s">
        <v>2383</v>
      </c>
      <c r="I1031" s="212" t="s">
        <v>2384</v>
      </c>
      <c r="J1031" s="213">
        <v>320</v>
      </c>
    </row>
    <row r="1032" spans="7:10" x14ac:dyDescent="0.25">
      <c r="G1032" s="212" t="s">
        <v>338</v>
      </c>
      <c r="H1032" s="212" t="s">
        <v>2385</v>
      </c>
      <c r="I1032" s="212" t="s">
        <v>2386</v>
      </c>
      <c r="J1032" s="213">
        <v>320</v>
      </c>
    </row>
    <row r="1033" spans="7:10" x14ac:dyDescent="0.25">
      <c r="G1033" s="212" t="s">
        <v>338</v>
      </c>
      <c r="H1033" s="212" t="s">
        <v>2387</v>
      </c>
      <c r="I1033" s="212" t="s">
        <v>2388</v>
      </c>
      <c r="J1033" s="213">
        <v>319</v>
      </c>
    </row>
    <row r="1034" spans="7:10" x14ac:dyDescent="0.25">
      <c r="G1034" s="212" t="s">
        <v>338</v>
      </c>
      <c r="H1034" s="212" t="s">
        <v>2389</v>
      </c>
      <c r="I1034" s="212" t="s">
        <v>2390</v>
      </c>
      <c r="J1034" s="213">
        <v>317</v>
      </c>
    </row>
    <row r="1035" spans="7:10" x14ac:dyDescent="0.25">
      <c r="G1035" s="212" t="s">
        <v>338</v>
      </c>
      <c r="H1035" s="212" t="s">
        <v>2391</v>
      </c>
      <c r="I1035" s="212" t="s">
        <v>2392</v>
      </c>
      <c r="J1035" s="213">
        <v>316</v>
      </c>
    </row>
    <row r="1036" spans="7:10" x14ac:dyDescent="0.25">
      <c r="G1036" s="212" t="s">
        <v>338</v>
      </c>
      <c r="H1036" s="212" t="s">
        <v>2393</v>
      </c>
      <c r="I1036" s="212" t="s">
        <v>2394</v>
      </c>
      <c r="J1036" s="213">
        <v>315</v>
      </c>
    </row>
    <row r="1037" spans="7:10" x14ac:dyDescent="0.25">
      <c r="G1037" s="212" t="s">
        <v>338</v>
      </c>
      <c r="H1037" s="212" t="s">
        <v>2395</v>
      </c>
      <c r="I1037" s="212" t="s">
        <v>2396</v>
      </c>
      <c r="J1037" s="213">
        <v>314</v>
      </c>
    </row>
    <row r="1038" spans="7:10" x14ac:dyDescent="0.25">
      <c r="G1038" s="212" t="s">
        <v>338</v>
      </c>
      <c r="H1038" s="212" t="s">
        <v>2397</v>
      </c>
      <c r="I1038" s="212" t="s">
        <v>2398</v>
      </c>
      <c r="J1038" s="213">
        <v>313</v>
      </c>
    </row>
    <row r="1039" spans="7:10" x14ac:dyDescent="0.25">
      <c r="G1039" s="212" t="s">
        <v>338</v>
      </c>
      <c r="H1039" s="212" t="s">
        <v>2399</v>
      </c>
      <c r="I1039" s="212" t="s">
        <v>2400</v>
      </c>
      <c r="J1039" s="213">
        <v>311</v>
      </c>
    </row>
    <row r="1040" spans="7:10" x14ac:dyDescent="0.25">
      <c r="G1040" s="212" t="s">
        <v>338</v>
      </c>
      <c r="H1040" s="212" t="s">
        <v>2401</v>
      </c>
      <c r="I1040" s="212" t="s">
        <v>2402</v>
      </c>
      <c r="J1040" s="213">
        <v>306</v>
      </c>
    </row>
    <row r="1041" spans="7:10" x14ac:dyDescent="0.25">
      <c r="G1041" s="212" t="s">
        <v>338</v>
      </c>
      <c r="H1041" s="212" t="s">
        <v>2403</v>
      </c>
      <c r="I1041" s="212" t="s">
        <v>2404</v>
      </c>
      <c r="J1041" s="213">
        <v>306</v>
      </c>
    </row>
    <row r="1042" spans="7:10" x14ac:dyDescent="0.25">
      <c r="G1042" s="212" t="s">
        <v>338</v>
      </c>
      <c r="H1042" s="212" t="s">
        <v>2405</v>
      </c>
      <c r="I1042" s="212" t="s">
        <v>2406</v>
      </c>
      <c r="J1042" s="213">
        <v>306</v>
      </c>
    </row>
    <row r="1043" spans="7:10" x14ac:dyDescent="0.25">
      <c r="G1043" s="212" t="s">
        <v>338</v>
      </c>
      <c r="H1043" s="212" t="s">
        <v>2407</v>
      </c>
      <c r="I1043" s="212" t="s">
        <v>2408</v>
      </c>
      <c r="J1043" s="213">
        <v>304</v>
      </c>
    </row>
    <row r="1044" spans="7:10" x14ac:dyDescent="0.25">
      <c r="G1044" s="212" t="s">
        <v>338</v>
      </c>
      <c r="H1044" s="212" t="s">
        <v>2409</v>
      </c>
      <c r="I1044" s="212" t="s">
        <v>2410</v>
      </c>
      <c r="J1044" s="213">
        <v>303</v>
      </c>
    </row>
    <row r="1045" spans="7:10" x14ac:dyDescent="0.25">
      <c r="G1045" s="212" t="s">
        <v>338</v>
      </c>
      <c r="H1045" s="212" t="s">
        <v>2411</v>
      </c>
      <c r="I1045" s="212" t="s">
        <v>2412</v>
      </c>
      <c r="J1045" s="213">
        <v>301</v>
      </c>
    </row>
    <row r="1046" spans="7:10" x14ac:dyDescent="0.25">
      <c r="G1046" s="212" t="s">
        <v>338</v>
      </c>
      <c r="H1046" s="212" t="s">
        <v>2413</v>
      </c>
      <c r="I1046" s="212" t="s">
        <v>2414</v>
      </c>
      <c r="J1046" s="213">
        <v>301</v>
      </c>
    </row>
    <row r="1047" spans="7:10" x14ac:dyDescent="0.25">
      <c r="G1047" s="212" t="s">
        <v>338</v>
      </c>
      <c r="H1047" s="212" t="s">
        <v>2415</v>
      </c>
      <c r="I1047" s="212" t="s">
        <v>2416</v>
      </c>
      <c r="J1047" s="213">
        <v>301</v>
      </c>
    </row>
    <row r="1048" spans="7:10" x14ac:dyDescent="0.25">
      <c r="G1048" s="212" t="s">
        <v>338</v>
      </c>
      <c r="H1048" s="212" t="s">
        <v>2417</v>
      </c>
      <c r="I1048" s="212" t="s">
        <v>2418</v>
      </c>
      <c r="J1048" s="213">
        <v>301</v>
      </c>
    </row>
    <row r="1049" spans="7:10" x14ac:dyDescent="0.25">
      <c r="G1049" s="212" t="s">
        <v>338</v>
      </c>
      <c r="H1049" s="212" t="s">
        <v>2419</v>
      </c>
      <c r="I1049" s="212" t="s">
        <v>2420</v>
      </c>
      <c r="J1049" s="213">
        <v>300</v>
      </c>
    </row>
    <row r="1050" spans="7:10" x14ac:dyDescent="0.25">
      <c r="G1050" s="212" t="s">
        <v>338</v>
      </c>
      <c r="H1050" s="212" t="s">
        <v>2421</v>
      </c>
      <c r="I1050" s="212" t="s">
        <v>2422</v>
      </c>
      <c r="J1050" s="213">
        <v>300</v>
      </c>
    </row>
    <row r="1051" spans="7:10" x14ac:dyDescent="0.25">
      <c r="G1051" s="212" t="s">
        <v>338</v>
      </c>
      <c r="H1051" s="212" t="s">
        <v>2423</v>
      </c>
      <c r="I1051" s="212" t="s">
        <v>2424</v>
      </c>
      <c r="J1051" s="213">
        <v>300</v>
      </c>
    </row>
    <row r="1052" spans="7:10" x14ac:dyDescent="0.25">
      <c r="G1052" s="212" t="s">
        <v>338</v>
      </c>
      <c r="H1052" s="212" t="s">
        <v>2425</v>
      </c>
      <c r="I1052" s="212" t="s">
        <v>2426</v>
      </c>
      <c r="J1052" s="213">
        <v>300</v>
      </c>
    </row>
    <row r="1053" spans="7:10" x14ac:dyDescent="0.25">
      <c r="G1053" s="212" t="s">
        <v>338</v>
      </c>
      <c r="H1053" s="212" t="s">
        <v>2427</v>
      </c>
      <c r="I1053" s="212" t="s">
        <v>2428</v>
      </c>
      <c r="J1053" s="213">
        <v>300</v>
      </c>
    </row>
    <row r="1054" spans="7:10" x14ac:dyDescent="0.25">
      <c r="G1054" s="212" t="s">
        <v>338</v>
      </c>
      <c r="H1054" s="212" t="s">
        <v>2429</v>
      </c>
      <c r="I1054" s="212" t="s">
        <v>2430</v>
      </c>
      <c r="J1054" s="213">
        <v>300</v>
      </c>
    </row>
    <row r="1055" spans="7:10" x14ac:dyDescent="0.25">
      <c r="G1055" s="212" t="s">
        <v>338</v>
      </c>
      <c r="H1055" s="212" t="s">
        <v>2431</v>
      </c>
      <c r="I1055" s="212" t="s">
        <v>2432</v>
      </c>
      <c r="J1055" s="213">
        <v>300</v>
      </c>
    </row>
    <row r="1056" spans="7:10" x14ac:dyDescent="0.25">
      <c r="G1056" s="212" t="s">
        <v>338</v>
      </c>
      <c r="H1056" s="212" t="s">
        <v>2433</v>
      </c>
      <c r="I1056" s="212" t="s">
        <v>2434</v>
      </c>
      <c r="J1056" s="213">
        <v>300</v>
      </c>
    </row>
    <row r="1057" spans="7:10" x14ac:dyDescent="0.25">
      <c r="G1057" s="212" t="s">
        <v>338</v>
      </c>
      <c r="H1057" s="212" t="s">
        <v>2435</v>
      </c>
      <c r="I1057" s="212" t="s">
        <v>2436</v>
      </c>
      <c r="J1057" s="213">
        <v>300</v>
      </c>
    </row>
    <row r="1058" spans="7:10" x14ac:dyDescent="0.25">
      <c r="G1058" s="212" t="s">
        <v>338</v>
      </c>
      <c r="H1058" s="212" t="s">
        <v>2437</v>
      </c>
      <c r="I1058" s="212" t="s">
        <v>2438</v>
      </c>
      <c r="J1058" s="213">
        <v>300</v>
      </c>
    </row>
    <row r="1059" spans="7:10" x14ac:dyDescent="0.25">
      <c r="G1059" s="212" t="s">
        <v>338</v>
      </c>
      <c r="H1059" s="212" t="s">
        <v>2439</v>
      </c>
      <c r="I1059" s="212" t="s">
        <v>2440</v>
      </c>
      <c r="J1059" s="213">
        <v>300</v>
      </c>
    </row>
    <row r="1060" spans="7:10" x14ac:dyDescent="0.25">
      <c r="G1060" s="212" t="s">
        <v>338</v>
      </c>
      <c r="H1060" s="212" t="s">
        <v>2441</v>
      </c>
      <c r="I1060" s="212" t="s">
        <v>2442</v>
      </c>
      <c r="J1060" s="213">
        <v>300</v>
      </c>
    </row>
    <row r="1061" spans="7:10" x14ac:dyDescent="0.25">
      <c r="G1061" s="212" t="s">
        <v>338</v>
      </c>
      <c r="H1061" s="212" t="s">
        <v>2443</v>
      </c>
      <c r="I1061" s="212" t="s">
        <v>2444</v>
      </c>
      <c r="J1061" s="213">
        <v>300</v>
      </c>
    </row>
    <row r="1062" spans="7:10" x14ac:dyDescent="0.25">
      <c r="G1062" s="212" t="s">
        <v>338</v>
      </c>
      <c r="H1062" s="212" t="s">
        <v>2445</v>
      </c>
      <c r="I1062" s="212" t="s">
        <v>2446</v>
      </c>
      <c r="J1062" s="213">
        <v>300</v>
      </c>
    </row>
    <row r="1063" spans="7:10" x14ac:dyDescent="0.25">
      <c r="G1063" s="212" t="s">
        <v>338</v>
      </c>
      <c r="H1063" s="212" t="s">
        <v>2447</v>
      </c>
      <c r="I1063" s="212" t="s">
        <v>2448</v>
      </c>
      <c r="J1063" s="213">
        <v>300</v>
      </c>
    </row>
    <row r="1064" spans="7:10" x14ac:dyDescent="0.25">
      <c r="G1064" s="212" t="s">
        <v>338</v>
      </c>
      <c r="H1064" s="212" t="s">
        <v>2449</v>
      </c>
      <c r="I1064" s="212" t="s">
        <v>2450</v>
      </c>
      <c r="J1064" s="213">
        <v>300</v>
      </c>
    </row>
    <row r="1065" spans="7:10" x14ac:dyDescent="0.25">
      <c r="G1065" s="212" t="s">
        <v>338</v>
      </c>
      <c r="H1065" s="212" t="s">
        <v>2451</v>
      </c>
      <c r="I1065" s="212" t="s">
        <v>2452</v>
      </c>
      <c r="J1065" s="213">
        <v>300</v>
      </c>
    </row>
    <row r="1066" spans="7:10" x14ac:dyDescent="0.25">
      <c r="G1066" s="212" t="s">
        <v>338</v>
      </c>
      <c r="H1066" s="212" t="s">
        <v>2453</v>
      </c>
      <c r="I1066" s="212" t="s">
        <v>2454</v>
      </c>
      <c r="J1066" s="213">
        <v>300</v>
      </c>
    </row>
    <row r="1067" spans="7:10" x14ac:dyDescent="0.25">
      <c r="G1067" s="212" t="s">
        <v>338</v>
      </c>
      <c r="H1067" s="212" t="s">
        <v>2455</v>
      </c>
      <c r="I1067" s="212" t="s">
        <v>2456</v>
      </c>
      <c r="J1067" s="213">
        <v>300</v>
      </c>
    </row>
    <row r="1068" spans="7:10" x14ac:dyDescent="0.25">
      <c r="G1068" s="212" t="s">
        <v>338</v>
      </c>
      <c r="H1068" s="212" t="s">
        <v>2457</v>
      </c>
      <c r="I1068" s="212" t="s">
        <v>2458</v>
      </c>
      <c r="J1068" s="213">
        <v>300</v>
      </c>
    </row>
    <row r="1069" spans="7:10" x14ac:dyDescent="0.25">
      <c r="G1069" s="212" t="s">
        <v>338</v>
      </c>
      <c r="H1069" s="212" t="s">
        <v>2459</v>
      </c>
      <c r="I1069" s="212" t="s">
        <v>2460</v>
      </c>
      <c r="J1069" s="213">
        <v>296</v>
      </c>
    </row>
    <row r="1070" spans="7:10" x14ac:dyDescent="0.25">
      <c r="G1070" s="212" t="s">
        <v>338</v>
      </c>
      <c r="H1070" s="212" t="s">
        <v>2461</v>
      </c>
      <c r="I1070" s="212" t="s">
        <v>2462</v>
      </c>
      <c r="J1070" s="213">
        <v>293</v>
      </c>
    </row>
    <row r="1071" spans="7:10" x14ac:dyDescent="0.25">
      <c r="G1071" s="212" t="s">
        <v>338</v>
      </c>
      <c r="H1071" s="212" t="s">
        <v>2463</v>
      </c>
      <c r="I1071" s="212" t="s">
        <v>2464</v>
      </c>
      <c r="J1071" s="213">
        <v>291</v>
      </c>
    </row>
    <row r="1072" spans="7:10" x14ac:dyDescent="0.25">
      <c r="G1072" s="212" t="s">
        <v>338</v>
      </c>
      <c r="H1072" s="212" t="s">
        <v>2465</v>
      </c>
      <c r="I1072" s="212" t="s">
        <v>2466</v>
      </c>
      <c r="J1072" s="213">
        <v>290</v>
      </c>
    </row>
    <row r="1073" spans="7:11" x14ac:dyDescent="0.25">
      <c r="G1073" s="212" t="s">
        <v>338</v>
      </c>
      <c r="H1073" s="212" t="s">
        <v>2467</v>
      </c>
      <c r="I1073" s="212" t="s">
        <v>2468</v>
      </c>
      <c r="J1073" s="213">
        <v>286</v>
      </c>
    </row>
    <row r="1074" spans="7:11" x14ac:dyDescent="0.25">
      <c r="G1074" s="212" t="s">
        <v>338</v>
      </c>
      <c r="H1074" s="212" t="s">
        <v>2469</v>
      </c>
      <c r="I1074" s="212" t="s">
        <v>2470</v>
      </c>
      <c r="J1074" s="213">
        <v>286</v>
      </c>
    </row>
    <row r="1075" spans="7:11" x14ac:dyDescent="0.25">
      <c r="G1075" s="212" t="s">
        <v>338</v>
      </c>
      <c r="H1075" s="212" t="s">
        <v>2471</v>
      </c>
      <c r="I1075" s="212" t="s">
        <v>2472</v>
      </c>
      <c r="J1075" s="213">
        <v>285</v>
      </c>
    </row>
    <row r="1076" spans="7:11" x14ac:dyDescent="0.25">
      <c r="G1076" s="212" t="s">
        <v>338</v>
      </c>
      <c r="H1076" s="212" t="s">
        <v>2473</v>
      </c>
      <c r="I1076" s="212" t="s">
        <v>2474</v>
      </c>
      <c r="J1076" s="213">
        <v>283</v>
      </c>
    </row>
    <row r="1077" spans="7:11" x14ac:dyDescent="0.25">
      <c r="G1077" s="212" t="s">
        <v>338</v>
      </c>
      <c r="H1077" s="212" t="s">
        <v>2475</v>
      </c>
      <c r="I1077" s="212" t="s">
        <v>2476</v>
      </c>
      <c r="J1077" s="213">
        <v>283</v>
      </c>
    </row>
    <row r="1078" spans="7:11" x14ac:dyDescent="0.25">
      <c r="G1078" s="212" t="s">
        <v>338</v>
      </c>
      <c r="H1078" s="212" t="s">
        <v>2477</v>
      </c>
      <c r="I1078" s="212" t="s">
        <v>2478</v>
      </c>
      <c r="J1078" s="213">
        <v>281</v>
      </c>
    </row>
    <row r="1079" spans="7:11" x14ac:dyDescent="0.25">
      <c r="G1079" s="212" t="s">
        <v>338</v>
      </c>
      <c r="H1079" s="215" t="s">
        <v>2479</v>
      </c>
      <c r="I1079" s="215" t="s">
        <v>2480</v>
      </c>
      <c r="J1079" s="216">
        <v>280</v>
      </c>
      <c r="K1079" s="216">
        <v>280</v>
      </c>
    </row>
    <row r="1080" spans="7:11" x14ac:dyDescent="0.25">
      <c r="G1080" s="212" t="s">
        <v>338</v>
      </c>
      <c r="H1080" s="212" t="s">
        <v>2481</v>
      </c>
      <c r="I1080" s="212" t="s">
        <v>2482</v>
      </c>
      <c r="J1080" s="213">
        <v>278</v>
      </c>
    </row>
    <row r="1081" spans="7:11" x14ac:dyDescent="0.25">
      <c r="G1081" s="212" t="s">
        <v>338</v>
      </c>
      <c r="H1081" s="212" t="s">
        <v>2483</v>
      </c>
      <c r="I1081" s="212" t="s">
        <v>2484</v>
      </c>
      <c r="J1081" s="213">
        <v>276</v>
      </c>
    </row>
    <row r="1082" spans="7:11" x14ac:dyDescent="0.25">
      <c r="G1082" s="212" t="s">
        <v>338</v>
      </c>
      <c r="H1082" s="212" t="s">
        <v>2485</v>
      </c>
      <c r="I1082" s="212" t="s">
        <v>2486</v>
      </c>
      <c r="J1082" s="213">
        <v>276</v>
      </c>
    </row>
    <row r="1083" spans="7:11" x14ac:dyDescent="0.25">
      <c r="G1083" s="212" t="s">
        <v>338</v>
      </c>
      <c r="H1083" s="212" t="s">
        <v>2487</v>
      </c>
      <c r="I1083" s="212" t="s">
        <v>2488</v>
      </c>
      <c r="J1083" s="213">
        <v>276</v>
      </c>
    </row>
    <row r="1084" spans="7:11" x14ac:dyDescent="0.25">
      <c r="G1084" s="212" t="s">
        <v>338</v>
      </c>
      <c r="H1084" s="212" t="s">
        <v>2489</v>
      </c>
      <c r="I1084" s="212" t="s">
        <v>2490</v>
      </c>
      <c r="J1084" s="213">
        <v>276</v>
      </c>
    </row>
    <row r="1085" spans="7:11" x14ac:dyDescent="0.25">
      <c r="G1085" s="212" t="s">
        <v>338</v>
      </c>
      <c r="H1085" s="212" t="s">
        <v>2491</v>
      </c>
      <c r="I1085" s="212" t="s">
        <v>2492</v>
      </c>
      <c r="J1085" s="213">
        <v>275</v>
      </c>
    </row>
    <row r="1086" spans="7:11" ht="30" x14ac:dyDescent="0.25">
      <c r="G1086" s="212" t="s">
        <v>338</v>
      </c>
      <c r="H1086" s="212" t="s">
        <v>2493</v>
      </c>
      <c r="I1086" s="212" t="s">
        <v>2494</v>
      </c>
      <c r="J1086" s="213">
        <v>275</v>
      </c>
    </row>
    <row r="1087" spans="7:11" x14ac:dyDescent="0.25">
      <c r="G1087" s="212" t="s">
        <v>338</v>
      </c>
      <c r="H1087" s="212" t="s">
        <v>2495</v>
      </c>
      <c r="I1087" s="212" t="s">
        <v>2496</v>
      </c>
      <c r="J1087" s="213">
        <v>275</v>
      </c>
    </row>
    <row r="1088" spans="7:11" x14ac:dyDescent="0.25">
      <c r="G1088" s="212" t="s">
        <v>338</v>
      </c>
      <c r="H1088" s="212" t="s">
        <v>2497</v>
      </c>
      <c r="I1088" s="212" t="s">
        <v>2498</v>
      </c>
      <c r="J1088" s="213">
        <v>274</v>
      </c>
    </row>
    <row r="1089" spans="7:10" x14ac:dyDescent="0.25">
      <c r="G1089" s="212" t="s">
        <v>338</v>
      </c>
      <c r="H1089" s="212" t="s">
        <v>2499</v>
      </c>
      <c r="I1089" s="212" t="s">
        <v>2500</v>
      </c>
      <c r="J1089" s="213">
        <v>273</v>
      </c>
    </row>
    <row r="1090" spans="7:10" ht="30" x14ac:dyDescent="0.25">
      <c r="G1090" s="212" t="s">
        <v>338</v>
      </c>
      <c r="H1090" s="212" t="s">
        <v>2501</v>
      </c>
      <c r="I1090" s="212" t="s">
        <v>2502</v>
      </c>
      <c r="J1090" s="213">
        <v>273</v>
      </c>
    </row>
    <row r="1091" spans="7:10" x14ac:dyDescent="0.25">
      <c r="G1091" s="212" t="s">
        <v>338</v>
      </c>
      <c r="H1091" s="212" t="s">
        <v>2503</v>
      </c>
      <c r="I1091" s="212" t="s">
        <v>2504</v>
      </c>
      <c r="J1091" s="213">
        <v>270</v>
      </c>
    </row>
    <row r="1092" spans="7:10" x14ac:dyDescent="0.25">
      <c r="G1092" s="212" t="s">
        <v>338</v>
      </c>
      <c r="H1092" s="212" t="s">
        <v>2505</v>
      </c>
      <c r="I1092" s="212" t="s">
        <v>2506</v>
      </c>
      <c r="J1092" s="213">
        <v>270</v>
      </c>
    </row>
    <row r="1093" spans="7:10" x14ac:dyDescent="0.25">
      <c r="G1093" s="212" t="s">
        <v>338</v>
      </c>
      <c r="H1093" s="212" t="s">
        <v>2507</v>
      </c>
      <c r="I1093" s="212" t="s">
        <v>2508</v>
      </c>
      <c r="J1093" s="213">
        <v>265</v>
      </c>
    </row>
    <row r="1094" spans="7:10" x14ac:dyDescent="0.25">
      <c r="G1094" s="212" t="s">
        <v>338</v>
      </c>
      <c r="H1094" s="212" t="s">
        <v>2509</v>
      </c>
      <c r="I1094" s="212" t="s">
        <v>2510</v>
      </c>
      <c r="J1094" s="213">
        <v>265</v>
      </c>
    </row>
    <row r="1095" spans="7:10" x14ac:dyDescent="0.25">
      <c r="G1095" s="212" t="s">
        <v>338</v>
      </c>
      <c r="H1095" s="212" t="s">
        <v>2511</v>
      </c>
      <c r="I1095" s="212" t="s">
        <v>2512</v>
      </c>
      <c r="J1095" s="213">
        <v>265</v>
      </c>
    </row>
    <row r="1096" spans="7:10" x14ac:dyDescent="0.25">
      <c r="G1096" s="212" t="s">
        <v>338</v>
      </c>
      <c r="H1096" s="212" t="s">
        <v>2513</v>
      </c>
      <c r="I1096" s="212" t="s">
        <v>2514</v>
      </c>
      <c r="J1096" s="213">
        <v>264</v>
      </c>
    </row>
    <row r="1097" spans="7:10" x14ac:dyDescent="0.25">
      <c r="G1097" s="212" t="s">
        <v>338</v>
      </c>
      <c r="H1097" s="212" t="s">
        <v>2515</v>
      </c>
      <c r="I1097" s="212" t="s">
        <v>2516</v>
      </c>
      <c r="J1097" s="213">
        <v>263</v>
      </c>
    </row>
    <row r="1098" spans="7:10" x14ac:dyDescent="0.25">
      <c r="G1098" s="212" t="s">
        <v>338</v>
      </c>
      <c r="H1098" s="212" t="s">
        <v>2517</v>
      </c>
      <c r="I1098" s="212" t="s">
        <v>2518</v>
      </c>
      <c r="J1098" s="213">
        <v>260</v>
      </c>
    </row>
    <row r="1099" spans="7:10" ht="30" x14ac:dyDescent="0.25">
      <c r="G1099" s="212" t="s">
        <v>338</v>
      </c>
      <c r="H1099" s="212" t="s">
        <v>2519</v>
      </c>
      <c r="I1099" s="212" t="s">
        <v>2520</v>
      </c>
      <c r="J1099" s="213">
        <v>258</v>
      </c>
    </row>
    <row r="1100" spans="7:10" x14ac:dyDescent="0.25">
      <c r="G1100" s="212" t="s">
        <v>338</v>
      </c>
      <c r="H1100" s="212" t="s">
        <v>2521</v>
      </c>
      <c r="I1100" s="212" t="s">
        <v>2522</v>
      </c>
      <c r="J1100" s="213">
        <v>258</v>
      </c>
    </row>
    <row r="1101" spans="7:10" x14ac:dyDescent="0.25">
      <c r="G1101" s="212" t="s">
        <v>338</v>
      </c>
      <c r="H1101" s="212" t="s">
        <v>2523</v>
      </c>
      <c r="I1101" s="212" t="s">
        <v>2524</v>
      </c>
      <c r="J1101" s="213">
        <v>256</v>
      </c>
    </row>
    <row r="1102" spans="7:10" x14ac:dyDescent="0.25">
      <c r="G1102" s="212" t="s">
        <v>338</v>
      </c>
      <c r="H1102" s="212" t="s">
        <v>2525</v>
      </c>
      <c r="I1102" s="212" t="s">
        <v>2526</v>
      </c>
      <c r="J1102" s="213">
        <v>255</v>
      </c>
    </row>
    <row r="1103" spans="7:10" x14ac:dyDescent="0.25">
      <c r="G1103" s="212" t="s">
        <v>338</v>
      </c>
      <c r="H1103" s="212" t="s">
        <v>2527</v>
      </c>
      <c r="I1103" s="212" t="s">
        <v>2528</v>
      </c>
      <c r="J1103" s="213">
        <v>250</v>
      </c>
    </row>
    <row r="1104" spans="7:10" x14ac:dyDescent="0.25">
      <c r="G1104" s="212" t="s">
        <v>338</v>
      </c>
      <c r="H1104" s="212" t="s">
        <v>2529</v>
      </c>
      <c r="I1104" s="212" t="s">
        <v>2530</v>
      </c>
      <c r="J1104" s="213">
        <v>250</v>
      </c>
    </row>
    <row r="1105" spans="7:10" ht="30" x14ac:dyDescent="0.25">
      <c r="G1105" s="212" t="s">
        <v>338</v>
      </c>
      <c r="H1105" s="212" t="s">
        <v>2531</v>
      </c>
      <c r="I1105" s="212" t="s">
        <v>2532</v>
      </c>
      <c r="J1105" s="213">
        <v>250</v>
      </c>
    </row>
    <row r="1106" spans="7:10" x14ac:dyDescent="0.25">
      <c r="G1106" s="212" t="s">
        <v>338</v>
      </c>
      <c r="H1106" s="212" t="s">
        <v>2533</v>
      </c>
      <c r="I1106" s="212" t="s">
        <v>2534</v>
      </c>
      <c r="J1106" s="213">
        <v>250</v>
      </c>
    </row>
    <row r="1107" spans="7:10" x14ac:dyDescent="0.25">
      <c r="G1107" s="212" t="s">
        <v>338</v>
      </c>
      <c r="H1107" s="212" t="s">
        <v>2535</v>
      </c>
      <c r="I1107" s="212" t="s">
        <v>2536</v>
      </c>
      <c r="J1107" s="213">
        <v>250</v>
      </c>
    </row>
    <row r="1108" spans="7:10" x14ac:dyDescent="0.25">
      <c r="G1108" s="212" t="s">
        <v>338</v>
      </c>
      <c r="H1108" s="212" t="s">
        <v>2537</v>
      </c>
      <c r="I1108" s="212" t="s">
        <v>2538</v>
      </c>
      <c r="J1108" s="213">
        <v>250</v>
      </c>
    </row>
    <row r="1109" spans="7:10" x14ac:dyDescent="0.25">
      <c r="G1109" s="212" t="s">
        <v>338</v>
      </c>
      <c r="H1109" s="212" t="s">
        <v>2539</v>
      </c>
      <c r="I1109" s="212" t="s">
        <v>2540</v>
      </c>
      <c r="J1109" s="213">
        <v>250</v>
      </c>
    </row>
    <row r="1110" spans="7:10" x14ac:dyDescent="0.25">
      <c r="G1110" s="212" t="s">
        <v>338</v>
      </c>
      <c r="H1110" s="212" t="s">
        <v>2541</v>
      </c>
      <c r="I1110" s="212" t="s">
        <v>2542</v>
      </c>
      <c r="J1110" s="213">
        <v>250</v>
      </c>
    </row>
    <row r="1111" spans="7:10" x14ac:dyDescent="0.25">
      <c r="G1111" s="212" t="s">
        <v>338</v>
      </c>
      <c r="H1111" s="212" t="s">
        <v>2543</v>
      </c>
      <c r="I1111" s="212" t="s">
        <v>2544</v>
      </c>
      <c r="J1111" s="213">
        <v>247</v>
      </c>
    </row>
    <row r="1112" spans="7:10" x14ac:dyDescent="0.25">
      <c r="G1112" s="212" t="s">
        <v>338</v>
      </c>
      <c r="H1112" s="212" t="s">
        <v>2545</v>
      </c>
      <c r="I1112" s="212" t="s">
        <v>2546</v>
      </c>
      <c r="J1112" s="213">
        <v>244</v>
      </c>
    </row>
    <row r="1113" spans="7:10" x14ac:dyDescent="0.25">
      <c r="G1113" s="212" t="s">
        <v>338</v>
      </c>
      <c r="H1113" s="212" t="s">
        <v>2547</v>
      </c>
      <c r="I1113" s="212" t="s">
        <v>2548</v>
      </c>
      <c r="J1113" s="213">
        <v>236</v>
      </c>
    </row>
    <row r="1114" spans="7:10" x14ac:dyDescent="0.25">
      <c r="G1114" s="212" t="s">
        <v>338</v>
      </c>
      <c r="H1114" s="212" t="s">
        <v>2549</v>
      </c>
      <c r="I1114" s="212" t="s">
        <v>2550</v>
      </c>
      <c r="J1114" s="213">
        <v>230</v>
      </c>
    </row>
    <row r="1115" spans="7:10" x14ac:dyDescent="0.25">
      <c r="G1115" s="212" t="s">
        <v>338</v>
      </c>
      <c r="H1115" s="212" t="s">
        <v>2551</v>
      </c>
      <c r="I1115" s="212" t="s">
        <v>2552</v>
      </c>
      <c r="J1115" s="213">
        <v>230</v>
      </c>
    </row>
    <row r="1116" spans="7:10" x14ac:dyDescent="0.25">
      <c r="G1116" s="212" t="s">
        <v>338</v>
      </c>
      <c r="H1116" s="212" t="s">
        <v>2553</v>
      </c>
      <c r="I1116" s="212" t="s">
        <v>2554</v>
      </c>
      <c r="J1116" s="213">
        <v>226</v>
      </c>
    </row>
    <row r="1117" spans="7:10" x14ac:dyDescent="0.25">
      <c r="G1117" s="212" t="s">
        <v>338</v>
      </c>
      <c r="H1117" s="212" t="s">
        <v>2555</v>
      </c>
      <c r="I1117" s="212" t="s">
        <v>2556</v>
      </c>
      <c r="J1117" s="213">
        <v>225</v>
      </c>
    </row>
    <row r="1118" spans="7:10" ht="30" x14ac:dyDescent="0.25">
      <c r="G1118" s="212" t="s">
        <v>338</v>
      </c>
      <c r="H1118" s="212" t="s">
        <v>2557</v>
      </c>
      <c r="I1118" s="212" t="s">
        <v>2558</v>
      </c>
      <c r="J1118" s="213">
        <v>223</v>
      </c>
    </row>
    <row r="1119" spans="7:10" x14ac:dyDescent="0.25">
      <c r="G1119" s="212" t="s">
        <v>338</v>
      </c>
      <c r="H1119" s="212" t="s">
        <v>2559</v>
      </c>
      <c r="I1119" s="212" t="s">
        <v>2560</v>
      </c>
      <c r="J1119" s="213">
        <v>223</v>
      </c>
    </row>
    <row r="1120" spans="7:10" x14ac:dyDescent="0.25">
      <c r="G1120" s="212" t="s">
        <v>338</v>
      </c>
      <c r="H1120" s="212" t="s">
        <v>2561</v>
      </c>
      <c r="I1120" s="212" t="s">
        <v>2562</v>
      </c>
      <c r="J1120" s="213">
        <v>223</v>
      </c>
    </row>
    <row r="1121" spans="7:11" ht="30" x14ac:dyDescent="0.25">
      <c r="G1121" s="212" t="s">
        <v>338</v>
      </c>
      <c r="H1121" s="212" t="s">
        <v>2563</v>
      </c>
      <c r="I1121" s="212" t="s">
        <v>2564</v>
      </c>
      <c r="J1121" s="213">
        <v>223</v>
      </c>
    </row>
    <row r="1122" spans="7:11" x14ac:dyDescent="0.25">
      <c r="G1122" s="212" t="s">
        <v>338</v>
      </c>
      <c r="H1122" s="212" t="s">
        <v>2565</v>
      </c>
      <c r="I1122" s="212" t="s">
        <v>2566</v>
      </c>
      <c r="J1122" s="213">
        <v>223</v>
      </c>
    </row>
    <row r="1123" spans="7:11" x14ac:dyDescent="0.25">
      <c r="G1123" s="212" t="s">
        <v>338</v>
      </c>
      <c r="H1123" s="212" t="s">
        <v>2567</v>
      </c>
      <c r="I1123" s="212" t="s">
        <v>2568</v>
      </c>
      <c r="J1123" s="213">
        <v>215</v>
      </c>
    </row>
    <row r="1124" spans="7:11" x14ac:dyDescent="0.25">
      <c r="G1124" s="212" t="s">
        <v>338</v>
      </c>
      <c r="H1124" s="212" t="s">
        <v>2569</v>
      </c>
      <c r="I1124" s="212" t="s">
        <v>2570</v>
      </c>
      <c r="J1124" s="213">
        <v>215</v>
      </c>
    </row>
    <row r="1125" spans="7:11" x14ac:dyDescent="0.25">
      <c r="G1125" s="212" t="s">
        <v>338</v>
      </c>
      <c r="H1125" s="212" t="s">
        <v>2571</v>
      </c>
      <c r="I1125" s="212" t="s">
        <v>2572</v>
      </c>
      <c r="J1125" s="213">
        <v>210</v>
      </c>
    </row>
    <row r="1126" spans="7:11" x14ac:dyDescent="0.25">
      <c r="G1126" s="212" t="s">
        <v>338</v>
      </c>
      <c r="H1126" s="212" t="s">
        <v>2573</v>
      </c>
      <c r="I1126" s="212" t="s">
        <v>2574</v>
      </c>
      <c r="J1126" s="213">
        <v>210</v>
      </c>
    </row>
    <row r="1127" spans="7:11" x14ac:dyDescent="0.25">
      <c r="G1127" s="212" t="s">
        <v>338</v>
      </c>
      <c r="H1127" s="212" t="s">
        <v>2575</v>
      </c>
      <c r="I1127" s="212" t="s">
        <v>2576</v>
      </c>
      <c r="J1127" s="213">
        <v>210</v>
      </c>
    </row>
    <row r="1128" spans="7:11" x14ac:dyDescent="0.25">
      <c r="G1128" s="212" t="s">
        <v>338</v>
      </c>
      <c r="H1128" s="215" t="s">
        <v>2577</v>
      </c>
      <c r="I1128" s="215" t="s">
        <v>2578</v>
      </c>
      <c r="J1128" s="216">
        <v>210</v>
      </c>
      <c r="K1128" s="216">
        <v>210</v>
      </c>
    </row>
    <row r="1129" spans="7:11" x14ac:dyDescent="0.25">
      <c r="G1129" s="212" t="s">
        <v>338</v>
      </c>
      <c r="H1129" s="212" t="s">
        <v>2579</v>
      </c>
      <c r="I1129" s="212" t="s">
        <v>2580</v>
      </c>
      <c r="J1129" s="213">
        <v>200</v>
      </c>
    </row>
    <row r="1130" spans="7:11" x14ac:dyDescent="0.25">
      <c r="G1130" s="212" t="s">
        <v>338</v>
      </c>
      <c r="H1130" s="212" t="s">
        <v>2581</v>
      </c>
      <c r="I1130" s="212" t="s">
        <v>2582</v>
      </c>
      <c r="J1130" s="213">
        <v>200</v>
      </c>
    </row>
    <row r="1131" spans="7:11" x14ac:dyDescent="0.25">
      <c r="G1131" s="212" t="s">
        <v>338</v>
      </c>
      <c r="H1131" s="212" t="s">
        <v>2583</v>
      </c>
      <c r="I1131" s="212" t="s">
        <v>2584</v>
      </c>
      <c r="J1131" s="213">
        <v>200</v>
      </c>
    </row>
    <row r="1132" spans="7:11" x14ac:dyDescent="0.25">
      <c r="G1132" s="212" t="s">
        <v>338</v>
      </c>
      <c r="H1132" s="212" t="s">
        <v>2585</v>
      </c>
      <c r="I1132" s="212" t="s">
        <v>2586</v>
      </c>
      <c r="J1132" s="213">
        <v>200</v>
      </c>
    </row>
    <row r="1133" spans="7:11" x14ac:dyDescent="0.25">
      <c r="G1133" s="212" t="s">
        <v>338</v>
      </c>
      <c r="H1133" s="212" t="s">
        <v>2587</v>
      </c>
      <c r="I1133" s="212" t="s">
        <v>2588</v>
      </c>
      <c r="J1133" s="213">
        <v>200</v>
      </c>
    </row>
    <row r="1134" spans="7:11" x14ac:dyDescent="0.25">
      <c r="G1134" s="212" t="s">
        <v>338</v>
      </c>
      <c r="H1134" s="212" t="s">
        <v>2589</v>
      </c>
      <c r="I1134" s="212" t="s">
        <v>2590</v>
      </c>
      <c r="J1134" s="213">
        <v>200</v>
      </c>
    </row>
    <row r="1135" spans="7:11" x14ac:dyDescent="0.25">
      <c r="G1135" s="212" t="s">
        <v>338</v>
      </c>
      <c r="H1135" s="212" t="s">
        <v>2591</v>
      </c>
      <c r="I1135" s="212" t="s">
        <v>2592</v>
      </c>
      <c r="J1135" s="213">
        <v>200</v>
      </c>
    </row>
    <row r="1136" spans="7:11" x14ac:dyDescent="0.25">
      <c r="G1136" s="212" t="s">
        <v>338</v>
      </c>
      <c r="H1136" s="212" t="s">
        <v>2593</v>
      </c>
      <c r="I1136" s="212" t="s">
        <v>2594</v>
      </c>
      <c r="J1136" s="213">
        <v>200</v>
      </c>
    </row>
    <row r="1137" spans="7:10" x14ac:dyDescent="0.25">
      <c r="G1137" s="212" t="s">
        <v>338</v>
      </c>
      <c r="H1137" s="212" t="s">
        <v>2595</v>
      </c>
      <c r="I1137" s="212" t="s">
        <v>2596</v>
      </c>
      <c r="J1137" s="213">
        <v>200</v>
      </c>
    </row>
    <row r="1138" spans="7:10" x14ac:dyDescent="0.25">
      <c r="G1138" s="212" t="s">
        <v>338</v>
      </c>
      <c r="H1138" s="212" t="s">
        <v>2597</v>
      </c>
      <c r="I1138" s="212" t="s">
        <v>2598</v>
      </c>
      <c r="J1138" s="213">
        <v>200</v>
      </c>
    </row>
    <row r="1139" spans="7:10" x14ac:dyDescent="0.25">
      <c r="G1139" s="212" t="s">
        <v>338</v>
      </c>
      <c r="H1139" s="212" t="s">
        <v>2599</v>
      </c>
      <c r="I1139" s="212" t="s">
        <v>2600</v>
      </c>
      <c r="J1139" s="213">
        <v>200</v>
      </c>
    </row>
    <row r="1140" spans="7:10" x14ac:dyDescent="0.25">
      <c r="G1140" s="212" t="s">
        <v>338</v>
      </c>
      <c r="H1140" s="212" t="s">
        <v>2601</v>
      </c>
      <c r="I1140" s="212" t="s">
        <v>2602</v>
      </c>
      <c r="J1140" s="213">
        <v>200</v>
      </c>
    </row>
    <row r="1141" spans="7:10" x14ac:dyDescent="0.25">
      <c r="G1141" s="212" t="s">
        <v>338</v>
      </c>
      <c r="H1141" s="212" t="s">
        <v>2603</v>
      </c>
      <c r="I1141" s="212" t="s">
        <v>2604</v>
      </c>
      <c r="J1141" s="213">
        <v>200</v>
      </c>
    </row>
    <row r="1142" spans="7:10" ht="30" x14ac:dyDescent="0.25">
      <c r="G1142" s="212" t="s">
        <v>338</v>
      </c>
      <c r="H1142" s="212" t="s">
        <v>2605</v>
      </c>
      <c r="I1142" s="212" t="s">
        <v>2606</v>
      </c>
      <c r="J1142" s="213">
        <v>200</v>
      </c>
    </row>
    <row r="1143" spans="7:10" x14ac:dyDescent="0.25">
      <c r="G1143" s="212" t="s">
        <v>338</v>
      </c>
      <c r="H1143" s="212" t="s">
        <v>2607</v>
      </c>
      <c r="I1143" s="212" t="s">
        <v>2608</v>
      </c>
      <c r="J1143" s="213">
        <v>200</v>
      </c>
    </row>
    <row r="1144" spans="7:10" x14ac:dyDescent="0.25">
      <c r="G1144" s="212" t="s">
        <v>338</v>
      </c>
      <c r="H1144" s="212" t="s">
        <v>2609</v>
      </c>
      <c r="I1144" s="212" t="s">
        <v>2610</v>
      </c>
      <c r="J1144" s="213">
        <v>200</v>
      </c>
    </row>
    <row r="1145" spans="7:10" x14ac:dyDescent="0.25">
      <c r="G1145" s="212" t="s">
        <v>338</v>
      </c>
      <c r="H1145" s="212" t="s">
        <v>2611</v>
      </c>
      <c r="I1145" s="212" t="s">
        <v>2612</v>
      </c>
      <c r="J1145" s="213">
        <v>200</v>
      </c>
    </row>
    <row r="1146" spans="7:10" x14ac:dyDescent="0.25">
      <c r="G1146" s="212" t="s">
        <v>338</v>
      </c>
      <c r="H1146" s="212" t="s">
        <v>2613</v>
      </c>
      <c r="I1146" s="212" t="s">
        <v>2614</v>
      </c>
      <c r="J1146" s="213">
        <v>200</v>
      </c>
    </row>
    <row r="1147" spans="7:10" x14ac:dyDescent="0.25">
      <c r="G1147" s="212" t="s">
        <v>338</v>
      </c>
      <c r="H1147" s="212" t="s">
        <v>2615</v>
      </c>
      <c r="I1147" s="212" t="s">
        <v>2616</v>
      </c>
      <c r="J1147" s="213">
        <v>200</v>
      </c>
    </row>
    <row r="1148" spans="7:10" x14ac:dyDescent="0.25">
      <c r="G1148" s="212" t="s">
        <v>338</v>
      </c>
      <c r="H1148" s="212" t="s">
        <v>2617</v>
      </c>
      <c r="I1148" s="212" t="s">
        <v>2618</v>
      </c>
      <c r="J1148" s="213">
        <v>200</v>
      </c>
    </row>
    <row r="1149" spans="7:10" ht="30" x14ac:dyDescent="0.25">
      <c r="G1149" s="212" t="s">
        <v>338</v>
      </c>
      <c r="H1149" s="212" t="s">
        <v>2619</v>
      </c>
      <c r="I1149" s="212" t="s">
        <v>2620</v>
      </c>
      <c r="J1149" s="213">
        <v>200</v>
      </c>
    </row>
    <row r="1150" spans="7:10" x14ac:dyDescent="0.25">
      <c r="G1150" s="212" t="s">
        <v>338</v>
      </c>
      <c r="H1150" s="212" t="s">
        <v>2621</v>
      </c>
      <c r="I1150" s="212" t="s">
        <v>2622</v>
      </c>
      <c r="J1150" s="213">
        <v>200</v>
      </c>
    </row>
    <row r="1151" spans="7:10" x14ac:dyDescent="0.25">
      <c r="G1151" s="212" t="s">
        <v>338</v>
      </c>
      <c r="H1151" s="212" t="s">
        <v>2623</v>
      </c>
      <c r="I1151" s="212" t="s">
        <v>2624</v>
      </c>
      <c r="J1151" s="213">
        <v>200</v>
      </c>
    </row>
    <row r="1152" spans="7:10" x14ac:dyDescent="0.25">
      <c r="G1152" s="212" t="s">
        <v>338</v>
      </c>
      <c r="H1152" s="212" t="s">
        <v>2625</v>
      </c>
      <c r="I1152" s="212" t="s">
        <v>2626</v>
      </c>
      <c r="J1152" s="213">
        <v>200</v>
      </c>
    </row>
    <row r="1153" spans="7:10" x14ac:dyDescent="0.25">
      <c r="G1153" s="212" t="s">
        <v>338</v>
      </c>
      <c r="H1153" s="212" t="s">
        <v>2627</v>
      </c>
      <c r="I1153" s="212" t="s">
        <v>2628</v>
      </c>
      <c r="J1153" s="213">
        <v>200</v>
      </c>
    </row>
    <row r="1154" spans="7:10" ht="30" x14ac:dyDescent="0.25">
      <c r="G1154" s="212" t="s">
        <v>338</v>
      </c>
      <c r="H1154" s="212" t="s">
        <v>2629</v>
      </c>
      <c r="I1154" s="212" t="s">
        <v>2630</v>
      </c>
      <c r="J1154" s="213">
        <v>200</v>
      </c>
    </row>
    <row r="1155" spans="7:10" x14ac:dyDescent="0.25">
      <c r="G1155" s="212" t="s">
        <v>338</v>
      </c>
      <c r="H1155" s="212" t="s">
        <v>2631</v>
      </c>
      <c r="I1155" s="212" t="s">
        <v>2632</v>
      </c>
      <c r="J1155" s="213">
        <v>200</v>
      </c>
    </row>
    <row r="1156" spans="7:10" x14ac:dyDescent="0.25">
      <c r="G1156" s="212" t="s">
        <v>338</v>
      </c>
      <c r="H1156" s="212" t="s">
        <v>2633</v>
      </c>
      <c r="I1156" s="212" t="s">
        <v>2634</v>
      </c>
      <c r="J1156" s="213">
        <v>200</v>
      </c>
    </row>
    <row r="1157" spans="7:10" ht="30" x14ac:dyDescent="0.25">
      <c r="G1157" s="212" t="s">
        <v>338</v>
      </c>
      <c r="H1157" s="212" t="s">
        <v>2635</v>
      </c>
      <c r="I1157" s="212" t="s">
        <v>2636</v>
      </c>
      <c r="J1157" s="213">
        <v>200</v>
      </c>
    </row>
    <row r="1158" spans="7:10" x14ac:dyDescent="0.25">
      <c r="G1158" s="212" t="s">
        <v>338</v>
      </c>
      <c r="H1158" s="212" t="s">
        <v>2637</v>
      </c>
      <c r="I1158" s="212" t="s">
        <v>2638</v>
      </c>
      <c r="J1158" s="213">
        <v>200</v>
      </c>
    </row>
    <row r="1159" spans="7:10" ht="30" x14ac:dyDescent="0.25">
      <c r="G1159" s="212" t="s">
        <v>338</v>
      </c>
      <c r="H1159" s="212" t="s">
        <v>2639</v>
      </c>
      <c r="I1159" s="212" t="s">
        <v>2640</v>
      </c>
      <c r="J1159" s="213">
        <v>200</v>
      </c>
    </row>
    <row r="1160" spans="7:10" x14ac:dyDescent="0.25">
      <c r="G1160" s="212" t="s">
        <v>338</v>
      </c>
      <c r="H1160" s="212" t="s">
        <v>2641</v>
      </c>
      <c r="I1160" s="212" t="s">
        <v>2642</v>
      </c>
      <c r="J1160" s="213">
        <v>200</v>
      </c>
    </row>
    <row r="1161" spans="7:10" x14ac:dyDescent="0.25">
      <c r="G1161" s="212" t="s">
        <v>338</v>
      </c>
      <c r="H1161" s="212" t="s">
        <v>2643</v>
      </c>
      <c r="I1161" s="212" t="s">
        <v>2644</v>
      </c>
      <c r="J1161" s="213">
        <v>200</v>
      </c>
    </row>
    <row r="1162" spans="7:10" x14ac:dyDescent="0.25">
      <c r="G1162" s="212" t="s">
        <v>338</v>
      </c>
      <c r="H1162" s="212" t="s">
        <v>2645</v>
      </c>
      <c r="I1162" s="212" t="s">
        <v>2646</v>
      </c>
      <c r="J1162" s="213">
        <v>200</v>
      </c>
    </row>
    <row r="1163" spans="7:10" ht="30" x14ac:dyDescent="0.25">
      <c r="G1163" s="212" t="s">
        <v>338</v>
      </c>
      <c r="H1163" s="212" t="s">
        <v>2647</v>
      </c>
      <c r="I1163" s="212" t="s">
        <v>2648</v>
      </c>
      <c r="J1163" s="213">
        <v>200</v>
      </c>
    </row>
    <row r="1164" spans="7:10" x14ac:dyDescent="0.25">
      <c r="G1164" s="212" t="s">
        <v>338</v>
      </c>
      <c r="H1164" s="212" t="s">
        <v>2649</v>
      </c>
      <c r="I1164" s="212" t="s">
        <v>2650</v>
      </c>
      <c r="J1164" s="213">
        <v>200</v>
      </c>
    </row>
    <row r="1165" spans="7:10" x14ac:dyDescent="0.25">
      <c r="G1165" s="212" t="s">
        <v>338</v>
      </c>
      <c r="H1165" s="212" t="s">
        <v>2651</v>
      </c>
      <c r="I1165" s="212" t="s">
        <v>2652</v>
      </c>
      <c r="J1165" s="213">
        <v>200</v>
      </c>
    </row>
    <row r="1166" spans="7:10" x14ac:dyDescent="0.25">
      <c r="G1166" s="212" t="s">
        <v>338</v>
      </c>
      <c r="H1166" s="212" t="s">
        <v>2653</v>
      </c>
      <c r="I1166" s="212" t="s">
        <v>2654</v>
      </c>
      <c r="J1166" s="213">
        <v>200</v>
      </c>
    </row>
    <row r="1167" spans="7:10" x14ac:dyDescent="0.25">
      <c r="G1167" s="212" t="s">
        <v>338</v>
      </c>
      <c r="H1167" s="212" t="s">
        <v>2655</v>
      </c>
      <c r="I1167" s="212" t="s">
        <v>2656</v>
      </c>
      <c r="J1167" s="213">
        <v>200</v>
      </c>
    </row>
    <row r="1168" spans="7:10" x14ac:dyDescent="0.25">
      <c r="G1168" s="212" t="s">
        <v>338</v>
      </c>
      <c r="H1168" s="212" t="s">
        <v>2657</v>
      </c>
      <c r="I1168" s="212" t="s">
        <v>2658</v>
      </c>
      <c r="J1168" s="213">
        <v>200</v>
      </c>
    </row>
    <row r="1169" spans="7:10" x14ac:dyDescent="0.25">
      <c r="G1169" s="212" t="s">
        <v>338</v>
      </c>
      <c r="H1169" s="212" t="s">
        <v>2659</v>
      </c>
      <c r="I1169" s="212" t="s">
        <v>2660</v>
      </c>
      <c r="J1169" s="213">
        <v>200</v>
      </c>
    </row>
    <row r="1170" spans="7:10" x14ac:dyDescent="0.25">
      <c r="G1170" s="212" t="s">
        <v>338</v>
      </c>
      <c r="H1170" s="212" t="s">
        <v>2661</v>
      </c>
      <c r="I1170" s="212" t="s">
        <v>2662</v>
      </c>
      <c r="J1170" s="213">
        <v>200</v>
      </c>
    </row>
    <row r="1171" spans="7:10" x14ac:dyDescent="0.25">
      <c r="G1171" s="212" t="s">
        <v>338</v>
      </c>
      <c r="H1171" s="212" t="s">
        <v>2663</v>
      </c>
      <c r="I1171" s="212" t="s">
        <v>2664</v>
      </c>
      <c r="J1171" s="213">
        <v>200</v>
      </c>
    </row>
    <row r="1172" spans="7:10" x14ac:dyDescent="0.25">
      <c r="G1172" s="212" t="s">
        <v>338</v>
      </c>
      <c r="H1172" s="212" t="s">
        <v>2665</v>
      </c>
      <c r="I1172" s="212" t="s">
        <v>2666</v>
      </c>
      <c r="J1172" s="213">
        <v>200</v>
      </c>
    </row>
    <row r="1173" spans="7:10" x14ac:dyDescent="0.25">
      <c r="G1173" s="212" t="s">
        <v>338</v>
      </c>
      <c r="H1173" s="212" t="s">
        <v>2667</v>
      </c>
      <c r="I1173" s="212" t="s">
        <v>2668</v>
      </c>
      <c r="J1173" s="213">
        <v>200</v>
      </c>
    </row>
    <row r="1174" spans="7:10" ht="30" x14ac:dyDescent="0.25">
      <c r="G1174" s="212" t="s">
        <v>338</v>
      </c>
      <c r="H1174" s="212" t="s">
        <v>2669</v>
      </c>
      <c r="I1174" s="212" t="s">
        <v>2670</v>
      </c>
      <c r="J1174" s="213">
        <v>198</v>
      </c>
    </row>
    <row r="1175" spans="7:10" x14ac:dyDescent="0.25">
      <c r="G1175" s="212" t="s">
        <v>338</v>
      </c>
      <c r="H1175" s="212" t="s">
        <v>2671</v>
      </c>
      <c r="I1175" s="212" t="s">
        <v>2672</v>
      </c>
      <c r="J1175" s="213">
        <v>198</v>
      </c>
    </row>
    <row r="1176" spans="7:10" ht="30" x14ac:dyDescent="0.25">
      <c r="G1176" s="212" t="s">
        <v>338</v>
      </c>
      <c r="H1176" s="212" t="s">
        <v>2673</v>
      </c>
      <c r="I1176" s="212" t="s">
        <v>2674</v>
      </c>
      <c r="J1176" s="213">
        <v>191</v>
      </c>
    </row>
    <row r="1177" spans="7:10" x14ac:dyDescent="0.25">
      <c r="G1177" s="212" t="s">
        <v>338</v>
      </c>
      <c r="H1177" s="212" t="s">
        <v>2675</v>
      </c>
      <c r="I1177" s="212" t="s">
        <v>2676</v>
      </c>
      <c r="J1177" s="213">
        <v>188</v>
      </c>
    </row>
    <row r="1178" spans="7:10" x14ac:dyDescent="0.25">
      <c r="G1178" s="212" t="s">
        <v>338</v>
      </c>
      <c r="H1178" s="212" t="s">
        <v>2677</v>
      </c>
      <c r="I1178" s="212" t="s">
        <v>2678</v>
      </c>
      <c r="J1178" s="213">
        <v>188</v>
      </c>
    </row>
    <row r="1179" spans="7:10" x14ac:dyDescent="0.25">
      <c r="G1179" s="212" t="s">
        <v>338</v>
      </c>
      <c r="H1179" s="212" t="s">
        <v>2679</v>
      </c>
      <c r="I1179" s="212" t="s">
        <v>2680</v>
      </c>
      <c r="J1179" s="213">
        <v>188</v>
      </c>
    </row>
    <row r="1180" spans="7:10" x14ac:dyDescent="0.25">
      <c r="G1180" s="212" t="s">
        <v>338</v>
      </c>
      <c r="H1180" s="212" t="s">
        <v>2681</v>
      </c>
      <c r="I1180" s="212" t="s">
        <v>2682</v>
      </c>
      <c r="J1180" s="213">
        <v>186</v>
      </c>
    </row>
    <row r="1181" spans="7:10" x14ac:dyDescent="0.25">
      <c r="G1181" s="212" t="s">
        <v>338</v>
      </c>
      <c r="H1181" s="212" t="s">
        <v>2683</v>
      </c>
      <c r="I1181" s="212" t="s">
        <v>2684</v>
      </c>
      <c r="J1181" s="213">
        <v>186</v>
      </c>
    </row>
    <row r="1182" spans="7:10" x14ac:dyDescent="0.25">
      <c r="G1182" s="212" t="s">
        <v>338</v>
      </c>
      <c r="H1182" s="212" t="s">
        <v>2685</v>
      </c>
      <c r="I1182" s="212" t="s">
        <v>2686</v>
      </c>
      <c r="J1182" s="213">
        <v>186</v>
      </c>
    </row>
    <row r="1183" spans="7:10" x14ac:dyDescent="0.25">
      <c r="G1183" s="212" t="s">
        <v>338</v>
      </c>
      <c r="H1183" s="212" t="s">
        <v>2687</v>
      </c>
      <c r="I1183" s="212" t="s">
        <v>2688</v>
      </c>
      <c r="J1183" s="213">
        <v>180</v>
      </c>
    </row>
    <row r="1184" spans="7:10" x14ac:dyDescent="0.25">
      <c r="G1184" s="212" t="s">
        <v>338</v>
      </c>
      <c r="H1184" s="212" t="s">
        <v>2689</v>
      </c>
      <c r="I1184" s="212" t="s">
        <v>2690</v>
      </c>
      <c r="J1184" s="213">
        <v>180</v>
      </c>
    </row>
    <row r="1185" spans="7:10" x14ac:dyDescent="0.25">
      <c r="G1185" s="212" t="s">
        <v>338</v>
      </c>
      <c r="H1185" s="212" t="s">
        <v>2691</v>
      </c>
      <c r="I1185" s="212" t="s">
        <v>2692</v>
      </c>
      <c r="J1185" s="213">
        <v>180</v>
      </c>
    </row>
    <row r="1186" spans="7:10" x14ac:dyDescent="0.25">
      <c r="G1186" s="212" t="s">
        <v>338</v>
      </c>
      <c r="H1186" s="212" t="s">
        <v>2693</v>
      </c>
      <c r="I1186" s="212" t="s">
        <v>2694</v>
      </c>
      <c r="J1186" s="213">
        <v>179</v>
      </c>
    </row>
    <row r="1187" spans="7:10" x14ac:dyDescent="0.25">
      <c r="G1187" s="212" t="s">
        <v>338</v>
      </c>
      <c r="H1187" s="212" t="s">
        <v>2695</v>
      </c>
      <c r="I1187" s="212" t="s">
        <v>2696</v>
      </c>
      <c r="J1187" s="213">
        <v>178</v>
      </c>
    </row>
    <row r="1188" spans="7:10" x14ac:dyDescent="0.25">
      <c r="G1188" s="212" t="s">
        <v>338</v>
      </c>
      <c r="H1188" s="212" t="s">
        <v>2697</v>
      </c>
      <c r="I1188" s="212" t="s">
        <v>2698</v>
      </c>
      <c r="J1188" s="213">
        <v>177</v>
      </c>
    </row>
    <row r="1189" spans="7:10" ht="30" x14ac:dyDescent="0.25">
      <c r="G1189" s="212" t="s">
        <v>338</v>
      </c>
      <c r="H1189" s="212" t="s">
        <v>2699</v>
      </c>
      <c r="I1189" s="212" t="s">
        <v>2700</v>
      </c>
      <c r="J1189" s="213">
        <v>175</v>
      </c>
    </row>
    <row r="1190" spans="7:10" x14ac:dyDescent="0.25">
      <c r="G1190" s="212" t="s">
        <v>338</v>
      </c>
      <c r="H1190" s="212" t="s">
        <v>2701</v>
      </c>
      <c r="I1190" s="212" t="s">
        <v>2702</v>
      </c>
      <c r="J1190" s="213">
        <v>173</v>
      </c>
    </row>
    <row r="1191" spans="7:10" x14ac:dyDescent="0.25">
      <c r="G1191" s="212" t="s">
        <v>338</v>
      </c>
      <c r="H1191" s="212" t="s">
        <v>2703</v>
      </c>
      <c r="I1191" s="212" t="s">
        <v>2704</v>
      </c>
      <c r="J1191" s="213">
        <v>173</v>
      </c>
    </row>
    <row r="1192" spans="7:10" x14ac:dyDescent="0.25">
      <c r="G1192" s="212" t="s">
        <v>338</v>
      </c>
      <c r="H1192" s="212" t="s">
        <v>2705</v>
      </c>
      <c r="I1192" s="212" t="s">
        <v>2706</v>
      </c>
      <c r="J1192" s="213">
        <v>170</v>
      </c>
    </row>
    <row r="1193" spans="7:10" x14ac:dyDescent="0.25">
      <c r="G1193" s="212" t="s">
        <v>338</v>
      </c>
      <c r="H1193" s="212" t="s">
        <v>2707</v>
      </c>
      <c r="I1193" s="212" t="s">
        <v>2708</v>
      </c>
      <c r="J1193" s="213">
        <v>170</v>
      </c>
    </row>
    <row r="1194" spans="7:10" x14ac:dyDescent="0.25">
      <c r="G1194" s="212" t="s">
        <v>338</v>
      </c>
      <c r="H1194" s="212" t="s">
        <v>2709</v>
      </c>
      <c r="I1194" s="212" t="s">
        <v>2710</v>
      </c>
      <c r="J1194" s="213">
        <v>158</v>
      </c>
    </row>
    <row r="1195" spans="7:10" x14ac:dyDescent="0.25">
      <c r="G1195" s="212" t="s">
        <v>338</v>
      </c>
      <c r="H1195" s="212" t="s">
        <v>2711</v>
      </c>
      <c r="I1195" s="212" t="s">
        <v>2712</v>
      </c>
      <c r="J1195" s="213">
        <v>154</v>
      </c>
    </row>
    <row r="1196" spans="7:10" x14ac:dyDescent="0.25">
      <c r="G1196" s="212" t="s">
        <v>338</v>
      </c>
      <c r="H1196" s="212" t="s">
        <v>2713</v>
      </c>
      <c r="I1196" s="212" t="s">
        <v>2714</v>
      </c>
      <c r="J1196" s="213">
        <v>150</v>
      </c>
    </row>
    <row r="1197" spans="7:10" x14ac:dyDescent="0.25">
      <c r="G1197" s="212" t="s">
        <v>338</v>
      </c>
      <c r="H1197" s="212" t="s">
        <v>2715</v>
      </c>
      <c r="I1197" s="212" t="s">
        <v>2716</v>
      </c>
      <c r="J1197" s="213">
        <v>150</v>
      </c>
    </row>
    <row r="1198" spans="7:10" x14ac:dyDescent="0.25">
      <c r="G1198" s="212" t="s">
        <v>338</v>
      </c>
      <c r="H1198" s="212" t="s">
        <v>2717</v>
      </c>
      <c r="I1198" s="212" t="s">
        <v>2718</v>
      </c>
      <c r="J1198" s="213">
        <v>150</v>
      </c>
    </row>
    <row r="1199" spans="7:10" x14ac:dyDescent="0.25">
      <c r="G1199" s="212" t="s">
        <v>338</v>
      </c>
      <c r="H1199" s="212" t="s">
        <v>2719</v>
      </c>
      <c r="I1199" s="212" t="s">
        <v>2720</v>
      </c>
      <c r="J1199" s="213">
        <v>150</v>
      </c>
    </row>
    <row r="1200" spans="7:10" x14ac:dyDescent="0.25">
      <c r="G1200" s="212" t="s">
        <v>338</v>
      </c>
      <c r="H1200" s="212" t="s">
        <v>2721</v>
      </c>
      <c r="I1200" s="212" t="s">
        <v>2722</v>
      </c>
      <c r="J1200" s="213">
        <v>150</v>
      </c>
    </row>
    <row r="1201" spans="7:11" x14ac:dyDescent="0.25">
      <c r="G1201" s="212" t="s">
        <v>338</v>
      </c>
      <c r="H1201" s="212" t="s">
        <v>2723</v>
      </c>
      <c r="I1201" s="212" t="s">
        <v>2724</v>
      </c>
      <c r="J1201" s="213">
        <v>150</v>
      </c>
    </row>
    <row r="1202" spans="7:11" x14ac:dyDescent="0.25">
      <c r="G1202" s="212" t="s">
        <v>338</v>
      </c>
      <c r="H1202" s="212" t="s">
        <v>2725</v>
      </c>
      <c r="I1202" s="212" t="s">
        <v>2726</v>
      </c>
      <c r="J1202" s="213">
        <v>150</v>
      </c>
    </row>
    <row r="1203" spans="7:11" x14ac:dyDescent="0.25">
      <c r="G1203" s="212" t="s">
        <v>338</v>
      </c>
      <c r="H1203" s="212" t="s">
        <v>2727</v>
      </c>
      <c r="I1203" s="212" t="s">
        <v>2728</v>
      </c>
      <c r="J1203" s="213">
        <v>150</v>
      </c>
    </row>
    <row r="1204" spans="7:11" x14ac:dyDescent="0.25">
      <c r="G1204" s="212" t="s">
        <v>338</v>
      </c>
      <c r="H1204" s="212" t="s">
        <v>2729</v>
      </c>
      <c r="I1204" s="212" t="s">
        <v>2730</v>
      </c>
      <c r="J1204" s="213">
        <v>150</v>
      </c>
    </row>
    <row r="1205" spans="7:11" x14ac:dyDescent="0.25">
      <c r="G1205" s="212" t="s">
        <v>338</v>
      </c>
      <c r="H1205" s="212" t="s">
        <v>2731</v>
      </c>
      <c r="I1205" s="212" t="s">
        <v>2732</v>
      </c>
      <c r="J1205" s="213">
        <v>150</v>
      </c>
    </row>
    <row r="1206" spans="7:11" ht="30" x14ac:dyDescent="0.25">
      <c r="G1206" s="212" t="s">
        <v>338</v>
      </c>
      <c r="H1206" s="212" t="s">
        <v>2733</v>
      </c>
      <c r="I1206" s="212" t="s">
        <v>2734</v>
      </c>
      <c r="J1206" s="213">
        <v>150</v>
      </c>
    </row>
    <row r="1207" spans="7:11" x14ac:dyDescent="0.25">
      <c r="G1207" s="212" t="s">
        <v>338</v>
      </c>
      <c r="H1207" s="212" t="s">
        <v>2735</v>
      </c>
      <c r="I1207" s="212" t="s">
        <v>2736</v>
      </c>
      <c r="J1207" s="213">
        <v>150</v>
      </c>
    </row>
    <row r="1208" spans="7:11" ht="30" x14ac:dyDescent="0.25">
      <c r="G1208" s="212" t="s">
        <v>338</v>
      </c>
      <c r="H1208" s="212" t="s">
        <v>2737</v>
      </c>
      <c r="I1208" s="212" t="s">
        <v>2738</v>
      </c>
      <c r="J1208" s="213">
        <v>150</v>
      </c>
    </row>
    <row r="1209" spans="7:11" x14ac:dyDescent="0.25">
      <c r="G1209" s="212" t="s">
        <v>338</v>
      </c>
      <c r="H1209" s="212" t="s">
        <v>2739</v>
      </c>
      <c r="I1209" s="212" t="s">
        <v>2740</v>
      </c>
      <c r="J1209" s="213">
        <v>150</v>
      </c>
    </row>
    <row r="1210" spans="7:11" x14ac:dyDescent="0.25">
      <c r="G1210" s="212" t="s">
        <v>338</v>
      </c>
      <c r="H1210" s="212" t="s">
        <v>2741</v>
      </c>
      <c r="I1210" s="212" t="s">
        <v>2742</v>
      </c>
      <c r="J1210" s="213">
        <v>150</v>
      </c>
    </row>
    <row r="1211" spans="7:11" x14ac:dyDescent="0.25">
      <c r="G1211" s="212" t="s">
        <v>338</v>
      </c>
      <c r="H1211" s="212" t="s">
        <v>2743</v>
      </c>
      <c r="I1211" s="212" t="s">
        <v>2744</v>
      </c>
      <c r="J1211" s="213">
        <v>150</v>
      </c>
    </row>
    <row r="1212" spans="7:11" ht="30" x14ac:dyDescent="0.25">
      <c r="G1212" s="212" t="s">
        <v>338</v>
      </c>
      <c r="H1212" s="212" t="s">
        <v>2745</v>
      </c>
      <c r="I1212" s="212" t="s">
        <v>2746</v>
      </c>
      <c r="J1212" s="213">
        <v>148</v>
      </c>
    </row>
    <row r="1213" spans="7:11" x14ac:dyDescent="0.25">
      <c r="G1213" s="212" t="s">
        <v>338</v>
      </c>
      <c r="H1213" s="212" t="s">
        <v>2747</v>
      </c>
      <c r="I1213" s="212" t="s">
        <v>2748</v>
      </c>
      <c r="J1213" s="213">
        <v>145</v>
      </c>
    </row>
    <row r="1214" spans="7:11" x14ac:dyDescent="0.25">
      <c r="G1214" s="212" t="s">
        <v>338</v>
      </c>
      <c r="H1214" s="215" t="s">
        <v>2749</v>
      </c>
      <c r="I1214" s="215" t="s">
        <v>2750</v>
      </c>
      <c r="J1214" s="216">
        <v>140</v>
      </c>
      <c r="K1214" s="216">
        <v>140</v>
      </c>
    </row>
    <row r="1215" spans="7:11" x14ac:dyDescent="0.25">
      <c r="G1215" s="212" t="s">
        <v>338</v>
      </c>
      <c r="H1215" s="215" t="s">
        <v>2751</v>
      </c>
      <c r="I1215" s="215" t="s">
        <v>2752</v>
      </c>
      <c r="J1215" s="216">
        <v>140</v>
      </c>
      <c r="K1215" s="216">
        <v>140</v>
      </c>
    </row>
    <row r="1216" spans="7:11" x14ac:dyDescent="0.25">
      <c r="G1216" s="212" t="s">
        <v>338</v>
      </c>
      <c r="H1216" s="212" t="s">
        <v>2753</v>
      </c>
      <c r="I1216" s="212" t="s">
        <v>2754</v>
      </c>
      <c r="J1216" s="213">
        <v>140</v>
      </c>
    </row>
    <row r="1217" spans="7:10" x14ac:dyDescent="0.25">
      <c r="G1217" s="212" t="s">
        <v>338</v>
      </c>
      <c r="H1217" s="212" t="s">
        <v>2755</v>
      </c>
      <c r="I1217" s="212" t="s">
        <v>2756</v>
      </c>
      <c r="J1217" s="213">
        <v>140</v>
      </c>
    </row>
    <row r="1218" spans="7:10" x14ac:dyDescent="0.25">
      <c r="G1218" s="212" t="s">
        <v>338</v>
      </c>
      <c r="H1218" s="212" t="s">
        <v>2757</v>
      </c>
      <c r="I1218" s="212" t="s">
        <v>2758</v>
      </c>
      <c r="J1218" s="213">
        <v>129</v>
      </c>
    </row>
    <row r="1219" spans="7:10" x14ac:dyDescent="0.25">
      <c r="G1219" s="212" t="s">
        <v>338</v>
      </c>
      <c r="H1219" s="212" t="s">
        <v>2759</v>
      </c>
      <c r="I1219" s="212" t="s">
        <v>2760</v>
      </c>
      <c r="J1219" s="213">
        <v>126</v>
      </c>
    </row>
    <row r="1220" spans="7:10" x14ac:dyDescent="0.25">
      <c r="G1220" s="212" t="s">
        <v>338</v>
      </c>
      <c r="H1220" s="212" t="s">
        <v>2761</v>
      </c>
      <c r="I1220" s="212" t="s">
        <v>2762</v>
      </c>
      <c r="J1220" s="213">
        <v>125</v>
      </c>
    </row>
    <row r="1221" spans="7:10" x14ac:dyDescent="0.25">
      <c r="G1221" s="212" t="s">
        <v>338</v>
      </c>
      <c r="H1221" s="212" t="s">
        <v>2763</v>
      </c>
      <c r="I1221" s="212" t="s">
        <v>2764</v>
      </c>
      <c r="J1221" s="213">
        <v>125</v>
      </c>
    </row>
    <row r="1222" spans="7:10" x14ac:dyDescent="0.25">
      <c r="G1222" s="212" t="s">
        <v>338</v>
      </c>
      <c r="H1222" s="212" t="s">
        <v>2765</v>
      </c>
      <c r="I1222" s="212" t="s">
        <v>2766</v>
      </c>
      <c r="J1222" s="213">
        <v>125</v>
      </c>
    </row>
    <row r="1223" spans="7:10" x14ac:dyDescent="0.25">
      <c r="G1223" s="212" t="s">
        <v>338</v>
      </c>
      <c r="H1223" s="212" t="s">
        <v>2767</v>
      </c>
      <c r="I1223" s="212" t="s">
        <v>2768</v>
      </c>
      <c r="J1223" s="213">
        <v>120</v>
      </c>
    </row>
    <row r="1224" spans="7:10" x14ac:dyDescent="0.25">
      <c r="G1224" s="212" t="s">
        <v>338</v>
      </c>
      <c r="H1224" s="212" t="s">
        <v>2769</v>
      </c>
      <c r="I1224" s="212" t="s">
        <v>2770</v>
      </c>
      <c r="J1224" s="213">
        <v>120</v>
      </c>
    </row>
    <row r="1225" spans="7:10" x14ac:dyDescent="0.25">
      <c r="G1225" s="212" t="s">
        <v>338</v>
      </c>
      <c r="H1225" s="212" t="s">
        <v>2771</v>
      </c>
      <c r="I1225" s="212" t="s">
        <v>2772</v>
      </c>
      <c r="J1225" s="213">
        <v>120</v>
      </c>
    </row>
    <row r="1226" spans="7:10" x14ac:dyDescent="0.25">
      <c r="G1226" s="212" t="s">
        <v>338</v>
      </c>
      <c r="H1226" s="212" t="s">
        <v>2773</v>
      </c>
      <c r="I1226" s="212" t="s">
        <v>2774</v>
      </c>
      <c r="J1226" s="213">
        <v>120</v>
      </c>
    </row>
    <row r="1227" spans="7:10" x14ac:dyDescent="0.25">
      <c r="G1227" s="212" t="s">
        <v>338</v>
      </c>
      <c r="H1227" s="212" t="s">
        <v>2775</v>
      </c>
      <c r="I1227" s="212" t="s">
        <v>2776</v>
      </c>
      <c r="J1227" s="213">
        <v>115</v>
      </c>
    </row>
    <row r="1228" spans="7:10" x14ac:dyDescent="0.25">
      <c r="G1228" s="212" t="s">
        <v>338</v>
      </c>
      <c r="H1228" s="212" t="s">
        <v>2777</v>
      </c>
      <c r="I1228" s="212" t="s">
        <v>2778</v>
      </c>
      <c r="J1228" s="213">
        <v>109</v>
      </c>
    </row>
    <row r="1229" spans="7:10" x14ac:dyDescent="0.25">
      <c r="G1229" s="212" t="s">
        <v>338</v>
      </c>
      <c r="H1229" s="212" t="s">
        <v>2779</v>
      </c>
      <c r="I1229" s="212" t="s">
        <v>2780</v>
      </c>
      <c r="J1229" s="213">
        <v>109</v>
      </c>
    </row>
    <row r="1230" spans="7:10" x14ac:dyDescent="0.25">
      <c r="G1230" s="212" t="s">
        <v>338</v>
      </c>
      <c r="H1230" s="212" t="s">
        <v>2781</v>
      </c>
      <c r="I1230" s="212" t="s">
        <v>2782</v>
      </c>
      <c r="J1230" s="213">
        <v>109</v>
      </c>
    </row>
    <row r="1231" spans="7:10" x14ac:dyDescent="0.25">
      <c r="G1231" s="212" t="s">
        <v>338</v>
      </c>
      <c r="H1231" s="212" t="s">
        <v>2783</v>
      </c>
      <c r="I1231" s="212" t="s">
        <v>2784</v>
      </c>
      <c r="J1231" s="213">
        <v>105</v>
      </c>
    </row>
    <row r="1232" spans="7:10" x14ac:dyDescent="0.25">
      <c r="G1232" s="212" t="s">
        <v>338</v>
      </c>
      <c r="H1232" s="212" t="s">
        <v>2785</v>
      </c>
      <c r="I1232" s="212" t="s">
        <v>2786</v>
      </c>
      <c r="J1232" s="213">
        <v>102</v>
      </c>
    </row>
    <row r="1233" spans="7:10" x14ac:dyDescent="0.25">
      <c r="G1233" s="212" t="s">
        <v>338</v>
      </c>
      <c r="H1233" s="212" t="s">
        <v>2787</v>
      </c>
      <c r="I1233" s="212" t="s">
        <v>2788</v>
      </c>
      <c r="J1233" s="213">
        <v>101</v>
      </c>
    </row>
    <row r="1234" spans="7:10" x14ac:dyDescent="0.25">
      <c r="G1234" s="212" t="s">
        <v>338</v>
      </c>
      <c r="H1234" s="212" t="s">
        <v>2789</v>
      </c>
      <c r="I1234" s="212" t="s">
        <v>2790</v>
      </c>
      <c r="J1234" s="213">
        <v>100</v>
      </c>
    </row>
    <row r="1235" spans="7:10" x14ac:dyDescent="0.25">
      <c r="G1235" s="212" t="s">
        <v>338</v>
      </c>
      <c r="H1235" s="212" t="s">
        <v>2791</v>
      </c>
      <c r="I1235" s="212" t="s">
        <v>2792</v>
      </c>
      <c r="J1235" s="213">
        <v>100</v>
      </c>
    </row>
    <row r="1236" spans="7:10" x14ac:dyDescent="0.25">
      <c r="G1236" s="212" t="s">
        <v>338</v>
      </c>
      <c r="H1236" s="212" t="s">
        <v>2793</v>
      </c>
      <c r="I1236" s="212" t="s">
        <v>2794</v>
      </c>
      <c r="J1236" s="213">
        <v>100</v>
      </c>
    </row>
    <row r="1237" spans="7:10" x14ac:dyDescent="0.25">
      <c r="G1237" s="212" t="s">
        <v>338</v>
      </c>
      <c r="H1237" s="212" t="s">
        <v>2795</v>
      </c>
      <c r="I1237" s="212" t="s">
        <v>2796</v>
      </c>
      <c r="J1237" s="213">
        <v>100</v>
      </c>
    </row>
    <row r="1238" spans="7:10" x14ac:dyDescent="0.25">
      <c r="G1238" s="212" t="s">
        <v>338</v>
      </c>
      <c r="H1238" s="212" t="s">
        <v>2797</v>
      </c>
      <c r="I1238" s="212" t="s">
        <v>2798</v>
      </c>
      <c r="J1238" s="213">
        <v>100</v>
      </c>
    </row>
    <row r="1239" spans="7:10" x14ac:dyDescent="0.25">
      <c r="G1239" s="212" t="s">
        <v>338</v>
      </c>
      <c r="H1239" s="212" t="s">
        <v>2799</v>
      </c>
      <c r="I1239" s="212" t="s">
        <v>2800</v>
      </c>
      <c r="J1239" s="213">
        <v>100</v>
      </c>
    </row>
    <row r="1240" spans="7:10" x14ac:dyDescent="0.25">
      <c r="G1240" s="212" t="s">
        <v>338</v>
      </c>
      <c r="H1240" s="212" t="s">
        <v>2801</v>
      </c>
      <c r="I1240" s="212" t="s">
        <v>2802</v>
      </c>
      <c r="J1240" s="213">
        <v>100</v>
      </c>
    </row>
    <row r="1241" spans="7:10" x14ac:dyDescent="0.25">
      <c r="G1241" s="212" t="s">
        <v>338</v>
      </c>
      <c r="H1241" s="212" t="s">
        <v>2803</v>
      </c>
      <c r="I1241" s="212" t="s">
        <v>2804</v>
      </c>
      <c r="J1241" s="213">
        <v>100</v>
      </c>
    </row>
    <row r="1242" spans="7:10" x14ac:dyDescent="0.25">
      <c r="G1242" s="212" t="s">
        <v>338</v>
      </c>
      <c r="H1242" s="212" t="s">
        <v>2805</v>
      </c>
      <c r="I1242" s="212" t="s">
        <v>2806</v>
      </c>
      <c r="J1242" s="213">
        <v>100</v>
      </c>
    </row>
    <row r="1243" spans="7:10" x14ac:dyDescent="0.25">
      <c r="G1243" s="212" t="s">
        <v>338</v>
      </c>
      <c r="H1243" s="212" t="s">
        <v>2807</v>
      </c>
      <c r="I1243" s="212" t="s">
        <v>2808</v>
      </c>
      <c r="J1243" s="213">
        <v>100</v>
      </c>
    </row>
    <row r="1244" spans="7:10" x14ac:dyDescent="0.25">
      <c r="G1244" s="212" t="s">
        <v>338</v>
      </c>
      <c r="H1244" s="212" t="s">
        <v>2809</v>
      </c>
      <c r="I1244" s="212" t="s">
        <v>2810</v>
      </c>
      <c r="J1244" s="213">
        <v>100</v>
      </c>
    </row>
    <row r="1245" spans="7:10" x14ac:dyDescent="0.25">
      <c r="G1245" s="212" t="s">
        <v>338</v>
      </c>
      <c r="H1245" s="212" t="s">
        <v>2811</v>
      </c>
      <c r="I1245" s="212" t="s">
        <v>2812</v>
      </c>
      <c r="J1245" s="213">
        <v>100</v>
      </c>
    </row>
    <row r="1246" spans="7:10" x14ac:dyDescent="0.25">
      <c r="G1246" s="212" t="s">
        <v>338</v>
      </c>
      <c r="H1246" s="212" t="s">
        <v>2813</v>
      </c>
      <c r="I1246" s="212" t="s">
        <v>2814</v>
      </c>
      <c r="J1246" s="213">
        <v>100</v>
      </c>
    </row>
    <row r="1247" spans="7:10" x14ac:dyDescent="0.25">
      <c r="G1247" s="212" t="s">
        <v>338</v>
      </c>
      <c r="H1247" s="212" t="s">
        <v>2815</v>
      </c>
      <c r="I1247" s="212" t="s">
        <v>2816</v>
      </c>
      <c r="J1247" s="213">
        <v>100</v>
      </c>
    </row>
    <row r="1248" spans="7:10" x14ac:dyDescent="0.25">
      <c r="G1248" s="212" t="s">
        <v>338</v>
      </c>
      <c r="H1248" s="212" t="s">
        <v>2817</v>
      </c>
      <c r="I1248" s="212" t="s">
        <v>2818</v>
      </c>
      <c r="J1248" s="213">
        <v>100</v>
      </c>
    </row>
    <row r="1249" spans="7:10" x14ac:dyDescent="0.25">
      <c r="G1249" s="212" t="s">
        <v>338</v>
      </c>
      <c r="H1249" s="212" t="s">
        <v>2819</v>
      </c>
      <c r="I1249" s="212" t="s">
        <v>2820</v>
      </c>
      <c r="J1249" s="213">
        <v>100</v>
      </c>
    </row>
    <row r="1250" spans="7:10" x14ac:dyDescent="0.25">
      <c r="G1250" s="212" t="s">
        <v>338</v>
      </c>
      <c r="H1250" s="212" t="s">
        <v>2821</v>
      </c>
      <c r="I1250" s="212" t="s">
        <v>2822</v>
      </c>
      <c r="J1250" s="213">
        <v>100</v>
      </c>
    </row>
    <row r="1251" spans="7:10" x14ac:dyDescent="0.25">
      <c r="G1251" s="212" t="s">
        <v>338</v>
      </c>
      <c r="H1251" s="212" t="s">
        <v>2823</v>
      </c>
      <c r="I1251" s="212" t="s">
        <v>2824</v>
      </c>
      <c r="J1251" s="213">
        <v>100</v>
      </c>
    </row>
    <row r="1252" spans="7:10" x14ac:dyDescent="0.25">
      <c r="G1252" s="212" t="s">
        <v>338</v>
      </c>
      <c r="H1252" s="212" t="s">
        <v>2825</v>
      </c>
      <c r="I1252" s="212" t="s">
        <v>2826</v>
      </c>
      <c r="J1252" s="213">
        <v>100</v>
      </c>
    </row>
    <row r="1253" spans="7:10" x14ac:dyDescent="0.25">
      <c r="G1253" s="212" t="s">
        <v>338</v>
      </c>
      <c r="H1253" s="212" t="s">
        <v>2827</v>
      </c>
      <c r="I1253" s="212" t="s">
        <v>2828</v>
      </c>
      <c r="J1253" s="213">
        <v>100</v>
      </c>
    </row>
    <row r="1254" spans="7:10" x14ac:dyDescent="0.25">
      <c r="G1254" s="212" t="s">
        <v>338</v>
      </c>
      <c r="H1254" s="212" t="s">
        <v>2829</v>
      </c>
      <c r="I1254" s="212" t="s">
        <v>2830</v>
      </c>
      <c r="J1254" s="213">
        <v>100</v>
      </c>
    </row>
    <row r="1255" spans="7:10" x14ac:dyDescent="0.25">
      <c r="G1255" s="212" t="s">
        <v>338</v>
      </c>
      <c r="H1255" s="212" t="s">
        <v>2831</v>
      </c>
      <c r="I1255" s="212" t="s">
        <v>2832</v>
      </c>
      <c r="J1255" s="213">
        <v>100</v>
      </c>
    </row>
    <row r="1256" spans="7:10" x14ac:dyDescent="0.25">
      <c r="G1256" s="212" t="s">
        <v>338</v>
      </c>
      <c r="H1256" s="212" t="s">
        <v>2833</v>
      </c>
      <c r="I1256" s="212" t="s">
        <v>2834</v>
      </c>
      <c r="J1256" s="213">
        <v>100</v>
      </c>
    </row>
    <row r="1257" spans="7:10" x14ac:dyDescent="0.25">
      <c r="G1257" s="212" t="s">
        <v>338</v>
      </c>
      <c r="H1257" s="212" t="s">
        <v>2835</v>
      </c>
      <c r="I1257" s="212" t="s">
        <v>2836</v>
      </c>
      <c r="J1257" s="213">
        <v>100</v>
      </c>
    </row>
    <row r="1258" spans="7:10" x14ac:dyDescent="0.25">
      <c r="G1258" s="212" t="s">
        <v>338</v>
      </c>
      <c r="H1258" s="212" t="s">
        <v>2837</v>
      </c>
      <c r="I1258" s="212" t="s">
        <v>2838</v>
      </c>
      <c r="J1258" s="213">
        <v>100</v>
      </c>
    </row>
    <row r="1259" spans="7:10" x14ac:dyDescent="0.25">
      <c r="G1259" s="212" t="s">
        <v>338</v>
      </c>
      <c r="H1259" s="212" t="s">
        <v>2839</v>
      </c>
      <c r="I1259" s="212" t="s">
        <v>2840</v>
      </c>
      <c r="J1259" s="213">
        <v>100</v>
      </c>
    </row>
    <row r="1260" spans="7:10" x14ac:dyDescent="0.25">
      <c r="G1260" s="212" t="s">
        <v>338</v>
      </c>
      <c r="H1260" s="212" t="s">
        <v>2841</v>
      </c>
      <c r="I1260" s="212" t="s">
        <v>2842</v>
      </c>
      <c r="J1260" s="213">
        <v>100</v>
      </c>
    </row>
    <row r="1261" spans="7:10" x14ac:dyDescent="0.25">
      <c r="G1261" s="212" t="s">
        <v>338</v>
      </c>
      <c r="H1261" s="212" t="s">
        <v>2843</v>
      </c>
      <c r="I1261" s="212" t="s">
        <v>2844</v>
      </c>
      <c r="J1261" s="213">
        <v>100</v>
      </c>
    </row>
    <row r="1262" spans="7:10" x14ac:dyDescent="0.25">
      <c r="G1262" s="212" t="s">
        <v>338</v>
      </c>
      <c r="H1262" s="212" t="s">
        <v>2845</v>
      </c>
      <c r="I1262" s="212" t="s">
        <v>2846</v>
      </c>
      <c r="J1262" s="213">
        <v>100</v>
      </c>
    </row>
    <row r="1263" spans="7:10" x14ac:dyDescent="0.25">
      <c r="G1263" s="212" t="s">
        <v>338</v>
      </c>
      <c r="H1263" s="212" t="s">
        <v>2847</v>
      </c>
      <c r="I1263" s="212" t="s">
        <v>2848</v>
      </c>
      <c r="J1263" s="213">
        <v>100</v>
      </c>
    </row>
    <row r="1264" spans="7:10" x14ac:dyDescent="0.25">
      <c r="G1264" s="212" t="s">
        <v>338</v>
      </c>
      <c r="H1264" s="212" t="s">
        <v>2849</v>
      </c>
      <c r="I1264" s="212" t="s">
        <v>2850</v>
      </c>
      <c r="J1264" s="213">
        <v>100</v>
      </c>
    </row>
    <row r="1265" spans="7:10" ht="30" x14ac:dyDescent="0.25">
      <c r="G1265" s="212" t="s">
        <v>338</v>
      </c>
      <c r="H1265" s="212" t="s">
        <v>2851</v>
      </c>
      <c r="I1265" s="212" t="s">
        <v>2852</v>
      </c>
      <c r="J1265" s="213">
        <v>100</v>
      </c>
    </row>
    <row r="1266" spans="7:10" x14ac:dyDescent="0.25">
      <c r="G1266" s="212" t="s">
        <v>338</v>
      </c>
      <c r="H1266" s="212" t="s">
        <v>2853</v>
      </c>
      <c r="I1266" s="212" t="s">
        <v>2854</v>
      </c>
      <c r="J1266" s="213">
        <v>100</v>
      </c>
    </row>
    <row r="1267" spans="7:10" x14ac:dyDescent="0.25">
      <c r="G1267" s="212" t="s">
        <v>338</v>
      </c>
      <c r="H1267" s="212" t="s">
        <v>2855</v>
      </c>
      <c r="I1267" s="212" t="s">
        <v>2856</v>
      </c>
      <c r="J1267" s="213">
        <v>100</v>
      </c>
    </row>
    <row r="1268" spans="7:10" x14ac:dyDescent="0.25">
      <c r="G1268" s="212" t="s">
        <v>338</v>
      </c>
      <c r="H1268" s="212" t="s">
        <v>2857</v>
      </c>
      <c r="I1268" s="212" t="s">
        <v>2858</v>
      </c>
      <c r="J1268" s="213">
        <v>100</v>
      </c>
    </row>
    <row r="1269" spans="7:10" x14ac:dyDescent="0.25">
      <c r="G1269" s="212" t="s">
        <v>338</v>
      </c>
      <c r="H1269" s="212" t="s">
        <v>2859</v>
      </c>
      <c r="I1269" s="212" t="s">
        <v>2860</v>
      </c>
      <c r="J1269" s="213">
        <v>100</v>
      </c>
    </row>
    <row r="1270" spans="7:10" x14ac:dyDescent="0.25">
      <c r="G1270" s="212" t="s">
        <v>338</v>
      </c>
      <c r="H1270" s="212" t="s">
        <v>2861</v>
      </c>
      <c r="I1270" s="212" t="s">
        <v>2862</v>
      </c>
      <c r="J1270" s="213">
        <v>100</v>
      </c>
    </row>
    <row r="1271" spans="7:10" x14ac:dyDescent="0.25">
      <c r="G1271" s="212" t="s">
        <v>338</v>
      </c>
      <c r="H1271" s="212" t="s">
        <v>2863</v>
      </c>
      <c r="I1271" s="212" t="s">
        <v>2864</v>
      </c>
      <c r="J1271" s="213">
        <v>100</v>
      </c>
    </row>
    <row r="1272" spans="7:10" x14ac:dyDescent="0.25">
      <c r="G1272" s="212" t="s">
        <v>338</v>
      </c>
      <c r="H1272" s="212" t="s">
        <v>2865</v>
      </c>
      <c r="I1272" s="212" t="s">
        <v>2866</v>
      </c>
      <c r="J1272" s="213">
        <v>100</v>
      </c>
    </row>
    <row r="1273" spans="7:10" x14ac:dyDescent="0.25">
      <c r="G1273" s="212" t="s">
        <v>338</v>
      </c>
      <c r="H1273" s="212" t="s">
        <v>2867</v>
      </c>
      <c r="I1273" s="212" t="s">
        <v>2868</v>
      </c>
      <c r="J1273" s="213">
        <v>100</v>
      </c>
    </row>
    <row r="1274" spans="7:10" x14ac:dyDescent="0.25">
      <c r="G1274" s="212" t="s">
        <v>338</v>
      </c>
      <c r="H1274" s="212" t="s">
        <v>2869</v>
      </c>
      <c r="I1274" s="212" t="s">
        <v>2870</v>
      </c>
      <c r="J1274" s="213">
        <v>100</v>
      </c>
    </row>
    <row r="1275" spans="7:10" x14ac:dyDescent="0.25">
      <c r="G1275" s="212" t="s">
        <v>338</v>
      </c>
      <c r="H1275" s="212" t="s">
        <v>2871</v>
      </c>
      <c r="I1275" s="212" t="s">
        <v>2872</v>
      </c>
      <c r="J1275" s="213">
        <v>100</v>
      </c>
    </row>
    <row r="1276" spans="7:10" x14ac:dyDescent="0.25">
      <c r="G1276" s="212" t="s">
        <v>338</v>
      </c>
      <c r="H1276" s="212" t="s">
        <v>2873</v>
      </c>
      <c r="I1276" s="212" t="s">
        <v>2874</v>
      </c>
      <c r="J1276" s="213">
        <v>100</v>
      </c>
    </row>
    <row r="1277" spans="7:10" x14ac:dyDescent="0.25">
      <c r="G1277" s="212" t="s">
        <v>338</v>
      </c>
      <c r="H1277" s="212" t="s">
        <v>2875</v>
      </c>
      <c r="I1277" s="212" t="s">
        <v>2876</v>
      </c>
      <c r="J1277" s="213">
        <v>100</v>
      </c>
    </row>
    <row r="1278" spans="7:10" x14ac:dyDescent="0.25">
      <c r="G1278" s="212" t="s">
        <v>338</v>
      </c>
      <c r="H1278" s="212" t="s">
        <v>2877</v>
      </c>
      <c r="I1278" s="212" t="s">
        <v>2878</v>
      </c>
      <c r="J1278" s="213">
        <v>100</v>
      </c>
    </row>
    <row r="1279" spans="7:10" x14ac:dyDescent="0.25">
      <c r="G1279" s="212" t="s">
        <v>338</v>
      </c>
      <c r="H1279" s="212" t="s">
        <v>2879</v>
      </c>
      <c r="I1279" s="212" t="s">
        <v>2880</v>
      </c>
      <c r="J1279" s="213">
        <v>100</v>
      </c>
    </row>
    <row r="1280" spans="7:10" x14ac:dyDescent="0.25">
      <c r="G1280" s="212" t="s">
        <v>338</v>
      </c>
      <c r="H1280" s="212" t="s">
        <v>2881</v>
      </c>
      <c r="I1280" s="212" t="s">
        <v>2882</v>
      </c>
      <c r="J1280" s="213">
        <v>100</v>
      </c>
    </row>
    <row r="1281" spans="7:10" x14ac:dyDescent="0.25">
      <c r="G1281" s="212" t="s">
        <v>338</v>
      </c>
      <c r="H1281" s="212" t="s">
        <v>2883</v>
      </c>
      <c r="I1281" s="212" t="s">
        <v>2884</v>
      </c>
      <c r="J1281" s="213">
        <v>100</v>
      </c>
    </row>
    <row r="1282" spans="7:10" x14ac:dyDescent="0.25">
      <c r="G1282" s="212" t="s">
        <v>338</v>
      </c>
      <c r="H1282" s="212" t="s">
        <v>2885</v>
      </c>
      <c r="I1282" s="212" t="s">
        <v>2886</v>
      </c>
      <c r="J1282" s="213">
        <v>100</v>
      </c>
    </row>
    <row r="1283" spans="7:10" x14ac:dyDescent="0.25">
      <c r="G1283" s="212" t="s">
        <v>338</v>
      </c>
      <c r="H1283" s="212" t="s">
        <v>2887</v>
      </c>
      <c r="I1283" s="212" t="s">
        <v>2888</v>
      </c>
      <c r="J1283" s="213">
        <v>100</v>
      </c>
    </row>
    <row r="1284" spans="7:10" x14ac:dyDescent="0.25">
      <c r="G1284" s="212" t="s">
        <v>338</v>
      </c>
      <c r="H1284" s="212" t="s">
        <v>2889</v>
      </c>
      <c r="I1284" s="212" t="s">
        <v>2890</v>
      </c>
      <c r="J1284" s="213">
        <v>100</v>
      </c>
    </row>
    <row r="1285" spans="7:10" x14ac:dyDescent="0.25">
      <c r="G1285" s="212" t="s">
        <v>338</v>
      </c>
      <c r="H1285" s="212" t="s">
        <v>2891</v>
      </c>
      <c r="I1285" s="212" t="s">
        <v>2892</v>
      </c>
      <c r="J1285" s="213">
        <v>100</v>
      </c>
    </row>
    <row r="1286" spans="7:10" x14ac:dyDescent="0.25">
      <c r="G1286" s="212" t="s">
        <v>338</v>
      </c>
      <c r="H1286" s="212" t="s">
        <v>2893</v>
      </c>
      <c r="I1286" s="212" t="s">
        <v>2894</v>
      </c>
      <c r="J1286" s="213">
        <v>100</v>
      </c>
    </row>
    <row r="1287" spans="7:10" x14ac:dyDescent="0.25">
      <c r="G1287" s="212" t="s">
        <v>338</v>
      </c>
      <c r="H1287" s="212" t="s">
        <v>2895</v>
      </c>
      <c r="I1287" s="212" t="s">
        <v>2896</v>
      </c>
      <c r="J1287" s="213">
        <v>100</v>
      </c>
    </row>
    <row r="1288" spans="7:10" x14ac:dyDescent="0.25">
      <c r="G1288" s="212" t="s">
        <v>338</v>
      </c>
      <c r="H1288" s="212" t="s">
        <v>2897</v>
      </c>
      <c r="I1288" s="212" t="s">
        <v>2898</v>
      </c>
      <c r="J1288" s="213">
        <v>100</v>
      </c>
    </row>
    <row r="1289" spans="7:10" x14ac:dyDescent="0.25">
      <c r="G1289" s="212" t="s">
        <v>338</v>
      </c>
      <c r="H1289" s="212" t="s">
        <v>2899</v>
      </c>
      <c r="I1289" s="212" t="s">
        <v>2900</v>
      </c>
      <c r="J1289" s="213">
        <v>100</v>
      </c>
    </row>
    <row r="1290" spans="7:10" x14ac:dyDescent="0.25">
      <c r="G1290" s="212" t="s">
        <v>338</v>
      </c>
      <c r="H1290" s="212" t="s">
        <v>2901</v>
      </c>
      <c r="I1290" s="212" t="s">
        <v>2902</v>
      </c>
      <c r="J1290" s="213">
        <v>100</v>
      </c>
    </row>
    <row r="1291" spans="7:10" x14ac:dyDescent="0.25">
      <c r="G1291" s="212" t="s">
        <v>338</v>
      </c>
      <c r="H1291" s="212" t="s">
        <v>2903</v>
      </c>
      <c r="I1291" s="212" t="s">
        <v>2904</v>
      </c>
      <c r="J1291" s="213">
        <v>100</v>
      </c>
    </row>
    <row r="1292" spans="7:10" x14ac:dyDescent="0.25">
      <c r="G1292" s="212" t="s">
        <v>338</v>
      </c>
      <c r="H1292" s="212" t="s">
        <v>2905</v>
      </c>
      <c r="I1292" s="212" t="s">
        <v>2906</v>
      </c>
      <c r="J1292" s="213">
        <v>100</v>
      </c>
    </row>
    <row r="1293" spans="7:10" x14ac:dyDescent="0.25">
      <c r="G1293" s="212" t="s">
        <v>338</v>
      </c>
      <c r="H1293" s="212" t="s">
        <v>2907</v>
      </c>
      <c r="I1293" s="212" t="s">
        <v>2908</v>
      </c>
      <c r="J1293" s="213">
        <v>100</v>
      </c>
    </row>
    <row r="1294" spans="7:10" x14ac:dyDescent="0.25">
      <c r="G1294" s="212" t="s">
        <v>338</v>
      </c>
      <c r="H1294" s="212" t="s">
        <v>2909</v>
      </c>
      <c r="I1294" s="212" t="s">
        <v>2910</v>
      </c>
      <c r="J1294" s="213">
        <v>100</v>
      </c>
    </row>
    <row r="1295" spans="7:10" x14ac:dyDescent="0.25">
      <c r="G1295" s="212" t="s">
        <v>338</v>
      </c>
      <c r="H1295" s="212" t="s">
        <v>2911</v>
      </c>
      <c r="I1295" s="212" t="s">
        <v>2912</v>
      </c>
      <c r="J1295" s="213">
        <v>100</v>
      </c>
    </row>
    <row r="1296" spans="7:10" x14ac:dyDescent="0.25">
      <c r="G1296" s="212" t="s">
        <v>338</v>
      </c>
      <c r="H1296" s="212" t="s">
        <v>2913</v>
      </c>
      <c r="I1296" s="212" t="s">
        <v>2914</v>
      </c>
      <c r="J1296" s="213">
        <v>100</v>
      </c>
    </row>
    <row r="1297" spans="7:10" x14ac:dyDescent="0.25">
      <c r="G1297" s="212" t="s">
        <v>338</v>
      </c>
      <c r="H1297" s="212" t="s">
        <v>2915</v>
      </c>
      <c r="I1297" s="212" t="s">
        <v>2916</v>
      </c>
      <c r="J1297" s="213">
        <v>100</v>
      </c>
    </row>
    <row r="1298" spans="7:10" x14ac:dyDescent="0.25">
      <c r="G1298" s="212" t="s">
        <v>338</v>
      </c>
      <c r="H1298" s="212" t="s">
        <v>2917</v>
      </c>
      <c r="I1298" s="212" t="s">
        <v>2918</v>
      </c>
      <c r="J1298" s="213">
        <v>100</v>
      </c>
    </row>
    <row r="1299" spans="7:10" x14ac:dyDescent="0.25">
      <c r="G1299" s="212" t="s">
        <v>338</v>
      </c>
      <c r="H1299" s="212" t="s">
        <v>2919</v>
      </c>
      <c r="I1299" s="212" t="s">
        <v>2920</v>
      </c>
      <c r="J1299" s="213">
        <v>98</v>
      </c>
    </row>
    <row r="1300" spans="7:10" x14ac:dyDescent="0.25">
      <c r="G1300" s="212" t="s">
        <v>338</v>
      </c>
      <c r="H1300" s="212" t="s">
        <v>2921</v>
      </c>
      <c r="I1300" s="212" t="s">
        <v>2922</v>
      </c>
      <c r="J1300" s="213">
        <v>97</v>
      </c>
    </row>
    <row r="1301" spans="7:10" x14ac:dyDescent="0.25">
      <c r="G1301" s="212" t="s">
        <v>338</v>
      </c>
      <c r="H1301" s="212" t="s">
        <v>2923</v>
      </c>
      <c r="I1301" s="212" t="s">
        <v>2924</v>
      </c>
      <c r="J1301" s="213">
        <v>96</v>
      </c>
    </row>
    <row r="1302" spans="7:10" x14ac:dyDescent="0.25">
      <c r="G1302" s="212" t="s">
        <v>338</v>
      </c>
      <c r="H1302" s="212" t="s">
        <v>2925</v>
      </c>
      <c r="I1302" s="212" t="s">
        <v>2926</v>
      </c>
      <c r="J1302" s="213">
        <v>95</v>
      </c>
    </row>
    <row r="1303" spans="7:10" x14ac:dyDescent="0.25">
      <c r="G1303" s="212" t="s">
        <v>338</v>
      </c>
      <c r="H1303" s="212" t="s">
        <v>2927</v>
      </c>
      <c r="I1303" s="212" t="s">
        <v>2928</v>
      </c>
      <c r="J1303" s="213">
        <v>90</v>
      </c>
    </row>
    <row r="1304" spans="7:10" x14ac:dyDescent="0.25">
      <c r="G1304" s="212" t="s">
        <v>338</v>
      </c>
      <c r="H1304" s="212" t="s">
        <v>2929</v>
      </c>
      <c r="I1304" s="212" t="s">
        <v>2930</v>
      </c>
      <c r="J1304" s="213">
        <v>90</v>
      </c>
    </row>
    <row r="1305" spans="7:10" x14ac:dyDescent="0.25">
      <c r="G1305" s="212" t="s">
        <v>338</v>
      </c>
      <c r="H1305" s="212" t="s">
        <v>2931</v>
      </c>
      <c r="I1305" s="212" t="s">
        <v>2932</v>
      </c>
      <c r="J1305" s="213">
        <v>90</v>
      </c>
    </row>
    <row r="1306" spans="7:10" x14ac:dyDescent="0.25">
      <c r="G1306" s="212" t="s">
        <v>338</v>
      </c>
      <c r="H1306" s="212" t="s">
        <v>2933</v>
      </c>
      <c r="I1306" s="212" t="s">
        <v>2934</v>
      </c>
      <c r="J1306" s="213">
        <v>90</v>
      </c>
    </row>
    <row r="1307" spans="7:10" x14ac:dyDescent="0.25">
      <c r="G1307" s="212" t="s">
        <v>338</v>
      </c>
      <c r="H1307" s="212" t="s">
        <v>2935</v>
      </c>
      <c r="I1307" s="212" t="s">
        <v>2936</v>
      </c>
      <c r="J1307" s="213">
        <v>89</v>
      </c>
    </row>
    <row r="1308" spans="7:10" x14ac:dyDescent="0.25">
      <c r="G1308" s="212" t="s">
        <v>338</v>
      </c>
      <c r="H1308" s="212" t="s">
        <v>2937</v>
      </c>
      <c r="I1308" s="212" t="s">
        <v>2938</v>
      </c>
      <c r="J1308" s="213">
        <v>84</v>
      </c>
    </row>
    <row r="1309" spans="7:10" x14ac:dyDescent="0.25">
      <c r="G1309" s="212" t="s">
        <v>338</v>
      </c>
      <c r="H1309" s="212" t="s">
        <v>2939</v>
      </c>
      <c r="I1309" s="212" t="s">
        <v>2940</v>
      </c>
      <c r="J1309" s="213">
        <v>80</v>
      </c>
    </row>
    <row r="1310" spans="7:10" x14ac:dyDescent="0.25">
      <c r="G1310" s="212" t="s">
        <v>338</v>
      </c>
      <c r="H1310" s="212" t="s">
        <v>2941</v>
      </c>
      <c r="I1310" s="212" t="s">
        <v>2942</v>
      </c>
      <c r="J1310" s="213">
        <v>80</v>
      </c>
    </row>
    <row r="1311" spans="7:10" x14ac:dyDescent="0.25">
      <c r="G1311" s="212" t="s">
        <v>338</v>
      </c>
      <c r="H1311" s="212" t="s">
        <v>2943</v>
      </c>
      <c r="I1311" s="212" t="s">
        <v>2944</v>
      </c>
      <c r="J1311" s="213">
        <v>80</v>
      </c>
    </row>
    <row r="1312" spans="7:10" x14ac:dyDescent="0.25">
      <c r="G1312" s="212" t="s">
        <v>338</v>
      </c>
      <c r="H1312" s="212" t="s">
        <v>2945</v>
      </c>
      <c r="I1312" s="212" t="s">
        <v>2946</v>
      </c>
      <c r="J1312" s="213">
        <v>77</v>
      </c>
    </row>
    <row r="1313" spans="7:10" x14ac:dyDescent="0.25">
      <c r="G1313" s="212" t="s">
        <v>338</v>
      </c>
      <c r="H1313" s="212" t="s">
        <v>2947</v>
      </c>
      <c r="I1313" s="212" t="s">
        <v>2948</v>
      </c>
      <c r="J1313" s="213">
        <v>75</v>
      </c>
    </row>
    <row r="1314" spans="7:10" x14ac:dyDescent="0.25">
      <c r="G1314" s="212" t="s">
        <v>338</v>
      </c>
      <c r="H1314" s="212" t="s">
        <v>2949</v>
      </c>
      <c r="I1314" s="212" t="s">
        <v>2950</v>
      </c>
      <c r="J1314" s="213">
        <v>75</v>
      </c>
    </row>
    <row r="1315" spans="7:10" x14ac:dyDescent="0.25">
      <c r="G1315" s="212" t="s">
        <v>338</v>
      </c>
      <c r="H1315" s="212" t="s">
        <v>2951</v>
      </c>
      <c r="I1315" s="212" t="s">
        <v>2952</v>
      </c>
      <c r="J1315" s="213">
        <v>75</v>
      </c>
    </row>
    <row r="1316" spans="7:10" x14ac:dyDescent="0.25">
      <c r="G1316" s="212" t="s">
        <v>338</v>
      </c>
      <c r="H1316" s="212" t="s">
        <v>2953</v>
      </c>
      <c r="I1316" s="212" t="s">
        <v>2954</v>
      </c>
      <c r="J1316" s="213">
        <v>75</v>
      </c>
    </row>
    <row r="1317" spans="7:10" ht="30" x14ac:dyDescent="0.25">
      <c r="G1317" s="212" t="s">
        <v>338</v>
      </c>
      <c r="H1317" s="212" t="s">
        <v>2955</v>
      </c>
      <c r="I1317" s="212" t="s">
        <v>2956</v>
      </c>
      <c r="J1317" s="213">
        <v>75</v>
      </c>
    </row>
    <row r="1318" spans="7:10" x14ac:dyDescent="0.25">
      <c r="G1318" s="212" t="s">
        <v>338</v>
      </c>
      <c r="H1318" s="212" t="s">
        <v>2957</v>
      </c>
      <c r="I1318" s="212" t="s">
        <v>2958</v>
      </c>
      <c r="J1318" s="213">
        <v>75</v>
      </c>
    </row>
    <row r="1319" spans="7:10" x14ac:dyDescent="0.25">
      <c r="G1319" s="212" t="s">
        <v>338</v>
      </c>
      <c r="H1319" s="212" t="s">
        <v>2959</v>
      </c>
      <c r="I1319" s="212" t="s">
        <v>2960</v>
      </c>
      <c r="J1319" s="213">
        <v>75</v>
      </c>
    </row>
    <row r="1320" spans="7:10" x14ac:dyDescent="0.25">
      <c r="G1320" s="212" t="s">
        <v>338</v>
      </c>
      <c r="H1320" s="212" t="s">
        <v>2961</v>
      </c>
      <c r="I1320" s="212" t="s">
        <v>2962</v>
      </c>
      <c r="J1320" s="213">
        <v>75</v>
      </c>
    </row>
    <row r="1321" spans="7:10" x14ac:dyDescent="0.25">
      <c r="G1321" s="212" t="s">
        <v>338</v>
      </c>
      <c r="H1321" s="212" t="s">
        <v>2963</v>
      </c>
      <c r="I1321" s="212" t="s">
        <v>2964</v>
      </c>
      <c r="J1321" s="213">
        <v>70</v>
      </c>
    </row>
    <row r="1322" spans="7:10" x14ac:dyDescent="0.25">
      <c r="G1322" s="212" t="s">
        <v>338</v>
      </c>
      <c r="H1322" s="212" t="s">
        <v>2965</v>
      </c>
      <c r="I1322" s="212" t="s">
        <v>2966</v>
      </c>
      <c r="J1322" s="213">
        <v>70</v>
      </c>
    </row>
    <row r="1323" spans="7:10" x14ac:dyDescent="0.25">
      <c r="G1323" s="212" t="s">
        <v>338</v>
      </c>
      <c r="H1323" s="212" t="s">
        <v>2967</v>
      </c>
      <c r="I1323" s="212" t="s">
        <v>2968</v>
      </c>
      <c r="J1323" s="213">
        <v>70</v>
      </c>
    </row>
    <row r="1324" spans="7:10" x14ac:dyDescent="0.25">
      <c r="G1324" s="212" t="s">
        <v>338</v>
      </c>
      <c r="H1324" s="212" t="s">
        <v>2969</v>
      </c>
      <c r="I1324" s="212" t="s">
        <v>2970</v>
      </c>
      <c r="J1324" s="213">
        <v>70</v>
      </c>
    </row>
    <row r="1325" spans="7:10" x14ac:dyDescent="0.25">
      <c r="G1325" s="212" t="s">
        <v>338</v>
      </c>
      <c r="H1325" s="212" t="s">
        <v>2971</v>
      </c>
      <c r="I1325" s="212" t="s">
        <v>2972</v>
      </c>
      <c r="J1325" s="213">
        <v>68</v>
      </c>
    </row>
    <row r="1326" spans="7:10" ht="30" x14ac:dyDescent="0.25">
      <c r="G1326" s="212" t="s">
        <v>338</v>
      </c>
      <c r="H1326" s="212" t="s">
        <v>2973</v>
      </c>
      <c r="I1326" s="212" t="s">
        <v>2974</v>
      </c>
      <c r="J1326" s="213">
        <v>65</v>
      </c>
    </row>
    <row r="1327" spans="7:10" x14ac:dyDescent="0.25">
      <c r="G1327" s="212" t="s">
        <v>338</v>
      </c>
      <c r="H1327" s="212" t="s">
        <v>2975</v>
      </c>
      <c r="I1327" s="212" t="s">
        <v>2976</v>
      </c>
      <c r="J1327" s="213">
        <v>60</v>
      </c>
    </row>
    <row r="1328" spans="7:10" x14ac:dyDescent="0.25">
      <c r="G1328" s="212" t="s">
        <v>338</v>
      </c>
      <c r="H1328" s="212" t="s">
        <v>2977</v>
      </c>
      <c r="I1328" s="212" t="s">
        <v>2978</v>
      </c>
      <c r="J1328" s="213">
        <v>60</v>
      </c>
    </row>
    <row r="1329" spans="7:10" x14ac:dyDescent="0.25">
      <c r="G1329" s="212" t="s">
        <v>338</v>
      </c>
      <c r="H1329" s="212" t="s">
        <v>2979</v>
      </c>
      <c r="I1329" s="212" t="s">
        <v>2980</v>
      </c>
      <c r="J1329" s="213">
        <v>60</v>
      </c>
    </row>
    <row r="1330" spans="7:10" ht="30" x14ac:dyDescent="0.25">
      <c r="G1330" s="212" t="s">
        <v>338</v>
      </c>
      <c r="H1330" s="212" t="s">
        <v>2981</v>
      </c>
      <c r="I1330" s="212" t="s">
        <v>2982</v>
      </c>
      <c r="J1330" s="213">
        <v>60</v>
      </c>
    </row>
    <row r="1331" spans="7:10" x14ac:dyDescent="0.25">
      <c r="G1331" s="212" t="s">
        <v>338</v>
      </c>
      <c r="H1331" s="212" t="s">
        <v>2983</v>
      </c>
      <c r="I1331" s="212" t="s">
        <v>2984</v>
      </c>
      <c r="J1331" s="213">
        <v>60</v>
      </c>
    </row>
    <row r="1332" spans="7:10" x14ac:dyDescent="0.25">
      <c r="G1332" s="212" t="s">
        <v>338</v>
      </c>
      <c r="H1332" s="212" t="s">
        <v>2985</v>
      </c>
      <c r="I1332" s="212" t="s">
        <v>2986</v>
      </c>
      <c r="J1332" s="213">
        <v>60</v>
      </c>
    </row>
    <row r="1333" spans="7:10" ht="30" x14ac:dyDescent="0.25">
      <c r="G1333" s="212" t="s">
        <v>338</v>
      </c>
      <c r="H1333" s="212" t="s">
        <v>2987</v>
      </c>
      <c r="I1333" s="212" t="s">
        <v>2988</v>
      </c>
      <c r="J1333" s="213">
        <v>60</v>
      </c>
    </row>
    <row r="1334" spans="7:10" x14ac:dyDescent="0.25">
      <c r="G1334" s="212" t="s">
        <v>338</v>
      </c>
      <c r="H1334" s="212" t="s">
        <v>2989</v>
      </c>
      <c r="I1334" s="212" t="s">
        <v>2990</v>
      </c>
      <c r="J1334" s="213">
        <v>60</v>
      </c>
    </row>
    <row r="1335" spans="7:10" x14ac:dyDescent="0.25">
      <c r="G1335" s="212" t="s">
        <v>338</v>
      </c>
      <c r="H1335" s="212" t="s">
        <v>2991</v>
      </c>
      <c r="I1335" s="212" t="s">
        <v>2992</v>
      </c>
      <c r="J1335" s="213">
        <v>59</v>
      </c>
    </row>
    <row r="1336" spans="7:10" x14ac:dyDescent="0.25">
      <c r="G1336" s="212" t="s">
        <v>338</v>
      </c>
      <c r="H1336" s="212" t="s">
        <v>2993</v>
      </c>
      <c r="I1336" s="212" t="s">
        <v>2994</v>
      </c>
      <c r="J1336" s="213">
        <v>55</v>
      </c>
    </row>
    <row r="1337" spans="7:10" x14ac:dyDescent="0.25">
      <c r="G1337" s="212" t="s">
        <v>338</v>
      </c>
      <c r="H1337" s="212" t="s">
        <v>2995</v>
      </c>
      <c r="I1337" s="212" t="s">
        <v>2996</v>
      </c>
      <c r="J1337" s="213">
        <v>54</v>
      </c>
    </row>
    <row r="1338" spans="7:10" x14ac:dyDescent="0.25">
      <c r="G1338" s="212" t="s">
        <v>338</v>
      </c>
      <c r="H1338" s="212" t="s">
        <v>2997</v>
      </c>
      <c r="I1338" s="212" t="s">
        <v>2998</v>
      </c>
      <c r="J1338" s="213">
        <v>54</v>
      </c>
    </row>
    <row r="1339" spans="7:10" x14ac:dyDescent="0.25">
      <c r="G1339" s="212" t="s">
        <v>338</v>
      </c>
      <c r="H1339" s="212" t="s">
        <v>2999</v>
      </c>
      <c r="I1339" s="212" t="s">
        <v>3000</v>
      </c>
      <c r="J1339" s="213">
        <v>51</v>
      </c>
    </row>
    <row r="1340" spans="7:10" x14ac:dyDescent="0.25">
      <c r="G1340" s="212" t="s">
        <v>338</v>
      </c>
      <c r="H1340" s="212" t="s">
        <v>3001</v>
      </c>
      <c r="I1340" s="212" t="s">
        <v>3002</v>
      </c>
      <c r="J1340" s="213">
        <v>50</v>
      </c>
    </row>
    <row r="1341" spans="7:10" ht="30" x14ac:dyDescent="0.25">
      <c r="G1341" s="212" t="s">
        <v>338</v>
      </c>
      <c r="H1341" s="212" t="s">
        <v>3003</v>
      </c>
      <c r="I1341" s="212" t="s">
        <v>3004</v>
      </c>
      <c r="J1341" s="213">
        <v>50</v>
      </c>
    </row>
    <row r="1342" spans="7:10" x14ac:dyDescent="0.25">
      <c r="G1342" s="212" t="s">
        <v>338</v>
      </c>
      <c r="H1342" s="212" t="s">
        <v>3005</v>
      </c>
      <c r="I1342" s="212" t="s">
        <v>3006</v>
      </c>
      <c r="J1342" s="213">
        <v>50</v>
      </c>
    </row>
    <row r="1343" spans="7:10" x14ac:dyDescent="0.25">
      <c r="G1343" s="212" t="s">
        <v>338</v>
      </c>
      <c r="H1343" s="212" t="s">
        <v>3007</v>
      </c>
      <c r="I1343" s="212" t="s">
        <v>3008</v>
      </c>
      <c r="J1343" s="213">
        <v>50</v>
      </c>
    </row>
    <row r="1344" spans="7:10" x14ac:dyDescent="0.25">
      <c r="G1344" s="212" t="s">
        <v>338</v>
      </c>
      <c r="H1344" s="212" t="s">
        <v>3009</v>
      </c>
      <c r="I1344" s="212" t="s">
        <v>3010</v>
      </c>
      <c r="J1344" s="213">
        <v>50</v>
      </c>
    </row>
    <row r="1345" spans="7:10" x14ac:dyDescent="0.25">
      <c r="G1345" s="212" t="s">
        <v>338</v>
      </c>
      <c r="H1345" s="212" t="s">
        <v>3011</v>
      </c>
      <c r="I1345" s="212" t="s">
        <v>3012</v>
      </c>
      <c r="J1345" s="213">
        <v>50</v>
      </c>
    </row>
    <row r="1346" spans="7:10" x14ac:dyDescent="0.25">
      <c r="G1346" s="212" t="s">
        <v>338</v>
      </c>
      <c r="H1346" s="212" t="s">
        <v>3013</v>
      </c>
      <c r="I1346" s="212" t="s">
        <v>3014</v>
      </c>
      <c r="J1346" s="213">
        <v>50</v>
      </c>
    </row>
    <row r="1347" spans="7:10" x14ac:dyDescent="0.25">
      <c r="G1347" s="212" t="s">
        <v>338</v>
      </c>
      <c r="H1347" s="212" t="s">
        <v>3015</v>
      </c>
      <c r="I1347" s="212" t="s">
        <v>3016</v>
      </c>
      <c r="J1347" s="213">
        <v>50</v>
      </c>
    </row>
    <row r="1348" spans="7:10" x14ac:dyDescent="0.25">
      <c r="G1348" s="212" t="s">
        <v>338</v>
      </c>
      <c r="H1348" s="212" t="s">
        <v>3017</v>
      </c>
      <c r="I1348" s="212" t="s">
        <v>3018</v>
      </c>
      <c r="J1348" s="213">
        <v>50</v>
      </c>
    </row>
    <row r="1349" spans="7:10" ht="30" x14ac:dyDescent="0.25">
      <c r="G1349" s="212" t="s">
        <v>338</v>
      </c>
      <c r="H1349" s="212" t="s">
        <v>3019</v>
      </c>
      <c r="I1349" s="212" t="s">
        <v>3020</v>
      </c>
      <c r="J1349" s="213">
        <v>50</v>
      </c>
    </row>
    <row r="1350" spans="7:10" x14ac:dyDescent="0.25">
      <c r="G1350" s="212" t="s">
        <v>338</v>
      </c>
      <c r="H1350" s="212" t="s">
        <v>3021</v>
      </c>
      <c r="I1350" s="212" t="s">
        <v>3022</v>
      </c>
      <c r="J1350" s="213">
        <v>50</v>
      </c>
    </row>
    <row r="1351" spans="7:10" x14ac:dyDescent="0.25">
      <c r="G1351" s="212" t="s">
        <v>338</v>
      </c>
      <c r="H1351" s="212" t="s">
        <v>3023</v>
      </c>
      <c r="I1351" s="212" t="s">
        <v>3024</v>
      </c>
      <c r="J1351" s="213">
        <v>50</v>
      </c>
    </row>
    <row r="1352" spans="7:10" x14ac:dyDescent="0.25">
      <c r="G1352" s="212" t="s">
        <v>338</v>
      </c>
      <c r="H1352" s="212" t="s">
        <v>3025</v>
      </c>
      <c r="I1352" s="212" t="s">
        <v>3026</v>
      </c>
      <c r="J1352" s="213">
        <v>50</v>
      </c>
    </row>
    <row r="1353" spans="7:10" ht="30" x14ac:dyDescent="0.25">
      <c r="G1353" s="212" t="s">
        <v>338</v>
      </c>
      <c r="H1353" s="212" t="s">
        <v>3027</v>
      </c>
      <c r="I1353" s="212" t="s">
        <v>3028</v>
      </c>
      <c r="J1353" s="213">
        <v>50</v>
      </c>
    </row>
    <row r="1354" spans="7:10" x14ac:dyDescent="0.25">
      <c r="G1354" s="212" t="s">
        <v>338</v>
      </c>
      <c r="H1354" s="212" t="s">
        <v>3029</v>
      </c>
      <c r="I1354" s="212" t="s">
        <v>3030</v>
      </c>
      <c r="J1354" s="213">
        <v>50</v>
      </c>
    </row>
    <row r="1355" spans="7:10" ht="30" x14ac:dyDescent="0.25">
      <c r="G1355" s="212" t="s">
        <v>338</v>
      </c>
      <c r="H1355" s="212" t="s">
        <v>3031</v>
      </c>
      <c r="I1355" s="212" t="s">
        <v>3032</v>
      </c>
      <c r="J1355" s="213">
        <v>50</v>
      </c>
    </row>
    <row r="1356" spans="7:10" x14ac:dyDescent="0.25">
      <c r="G1356" s="212" t="s">
        <v>338</v>
      </c>
      <c r="H1356" s="212" t="s">
        <v>3033</v>
      </c>
      <c r="I1356" s="212" t="s">
        <v>3034</v>
      </c>
      <c r="J1356" s="213">
        <v>50</v>
      </c>
    </row>
    <row r="1357" spans="7:10" x14ac:dyDescent="0.25">
      <c r="G1357" s="212" t="s">
        <v>338</v>
      </c>
      <c r="H1357" s="212" t="s">
        <v>3035</v>
      </c>
      <c r="I1357" s="212" t="s">
        <v>3036</v>
      </c>
      <c r="J1357" s="213">
        <v>50</v>
      </c>
    </row>
    <row r="1358" spans="7:10" x14ac:dyDescent="0.25">
      <c r="G1358" s="212" t="s">
        <v>338</v>
      </c>
      <c r="H1358" s="212" t="s">
        <v>3037</v>
      </c>
      <c r="I1358" s="212" t="s">
        <v>3038</v>
      </c>
      <c r="J1358" s="213">
        <v>50</v>
      </c>
    </row>
    <row r="1359" spans="7:10" x14ac:dyDescent="0.25">
      <c r="G1359" s="212" t="s">
        <v>338</v>
      </c>
      <c r="H1359" s="212" t="s">
        <v>3039</v>
      </c>
      <c r="I1359" s="212" t="s">
        <v>3040</v>
      </c>
      <c r="J1359" s="213">
        <v>50</v>
      </c>
    </row>
    <row r="1360" spans="7:10" ht="30" x14ac:dyDescent="0.25">
      <c r="G1360" s="212" t="s">
        <v>338</v>
      </c>
      <c r="H1360" s="212" t="s">
        <v>3041</v>
      </c>
      <c r="I1360" s="212" t="s">
        <v>3042</v>
      </c>
      <c r="J1360" s="213">
        <v>50</v>
      </c>
    </row>
    <row r="1361" spans="7:10" x14ac:dyDescent="0.25">
      <c r="G1361" s="212" t="s">
        <v>338</v>
      </c>
      <c r="H1361" s="212" t="s">
        <v>3043</v>
      </c>
      <c r="I1361" s="212" t="s">
        <v>3044</v>
      </c>
      <c r="J1361" s="213">
        <v>50</v>
      </c>
    </row>
    <row r="1362" spans="7:10" x14ac:dyDescent="0.25">
      <c r="G1362" s="212" t="s">
        <v>338</v>
      </c>
      <c r="H1362" s="212" t="s">
        <v>3045</v>
      </c>
      <c r="I1362" s="212" t="s">
        <v>3044</v>
      </c>
      <c r="J1362" s="213">
        <v>50</v>
      </c>
    </row>
    <row r="1363" spans="7:10" x14ac:dyDescent="0.25">
      <c r="G1363" s="212" t="s">
        <v>338</v>
      </c>
      <c r="H1363" s="212" t="s">
        <v>3046</v>
      </c>
      <c r="I1363" s="212" t="s">
        <v>3047</v>
      </c>
      <c r="J1363" s="213">
        <v>50</v>
      </c>
    </row>
    <row r="1364" spans="7:10" x14ac:dyDescent="0.25">
      <c r="G1364" s="212" t="s">
        <v>338</v>
      </c>
      <c r="H1364" s="212" t="s">
        <v>3048</v>
      </c>
      <c r="I1364" s="212" t="s">
        <v>3049</v>
      </c>
      <c r="J1364" s="213">
        <v>50</v>
      </c>
    </row>
    <row r="1365" spans="7:10" x14ac:dyDescent="0.25">
      <c r="G1365" s="212" t="s">
        <v>338</v>
      </c>
      <c r="H1365" s="212" t="s">
        <v>3050</v>
      </c>
      <c r="I1365" s="212" t="s">
        <v>3051</v>
      </c>
      <c r="J1365" s="213">
        <v>50</v>
      </c>
    </row>
    <row r="1366" spans="7:10" x14ac:dyDescent="0.25">
      <c r="G1366" s="212" t="s">
        <v>338</v>
      </c>
      <c r="H1366" s="212" t="s">
        <v>3052</v>
      </c>
      <c r="I1366" s="212" t="s">
        <v>3053</v>
      </c>
      <c r="J1366" s="213">
        <v>50</v>
      </c>
    </row>
    <row r="1367" spans="7:10" x14ac:dyDescent="0.25">
      <c r="G1367" s="212" t="s">
        <v>338</v>
      </c>
      <c r="H1367" s="212" t="s">
        <v>3054</v>
      </c>
      <c r="I1367" s="212" t="s">
        <v>3055</v>
      </c>
      <c r="J1367" s="213">
        <v>50</v>
      </c>
    </row>
    <row r="1368" spans="7:10" x14ac:dyDescent="0.25">
      <c r="G1368" s="212" t="s">
        <v>338</v>
      </c>
      <c r="H1368" s="212" t="s">
        <v>3056</v>
      </c>
      <c r="I1368" s="212" t="s">
        <v>3057</v>
      </c>
      <c r="J1368" s="213">
        <v>50</v>
      </c>
    </row>
    <row r="1369" spans="7:10" ht="30" x14ac:dyDescent="0.25">
      <c r="G1369" s="212" t="s">
        <v>338</v>
      </c>
      <c r="H1369" s="212" t="s">
        <v>3058</v>
      </c>
      <c r="I1369" s="212" t="s">
        <v>3059</v>
      </c>
      <c r="J1369" s="213">
        <v>50</v>
      </c>
    </row>
    <row r="1370" spans="7:10" x14ac:dyDescent="0.25">
      <c r="G1370" s="212" t="s">
        <v>338</v>
      </c>
      <c r="H1370" s="212" t="s">
        <v>3060</v>
      </c>
      <c r="I1370" s="212" t="s">
        <v>3061</v>
      </c>
      <c r="J1370" s="213">
        <v>50</v>
      </c>
    </row>
    <row r="1371" spans="7:10" x14ac:dyDescent="0.25">
      <c r="G1371" s="212" t="s">
        <v>338</v>
      </c>
      <c r="H1371" s="212" t="s">
        <v>3062</v>
      </c>
      <c r="I1371" s="212" t="s">
        <v>3063</v>
      </c>
      <c r="J1371" s="213">
        <v>50</v>
      </c>
    </row>
    <row r="1372" spans="7:10" x14ac:dyDescent="0.25">
      <c r="G1372" s="212" t="s">
        <v>338</v>
      </c>
      <c r="H1372" s="212" t="s">
        <v>3064</v>
      </c>
      <c r="I1372" s="212" t="s">
        <v>3065</v>
      </c>
      <c r="J1372" s="213">
        <v>50</v>
      </c>
    </row>
    <row r="1373" spans="7:10" x14ac:dyDescent="0.25">
      <c r="G1373" s="212" t="s">
        <v>338</v>
      </c>
      <c r="H1373" s="212" t="s">
        <v>3066</v>
      </c>
      <c r="I1373" s="212" t="s">
        <v>3067</v>
      </c>
      <c r="J1373" s="213">
        <v>50</v>
      </c>
    </row>
    <row r="1374" spans="7:10" x14ac:dyDescent="0.25">
      <c r="G1374" s="212" t="s">
        <v>338</v>
      </c>
      <c r="H1374" s="212" t="s">
        <v>3068</v>
      </c>
      <c r="I1374" s="212" t="s">
        <v>3069</v>
      </c>
      <c r="J1374" s="213">
        <v>50</v>
      </c>
    </row>
    <row r="1375" spans="7:10" x14ac:dyDescent="0.25">
      <c r="G1375" s="212" t="s">
        <v>338</v>
      </c>
      <c r="H1375" s="212" t="s">
        <v>3070</v>
      </c>
      <c r="I1375" s="212" t="s">
        <v>3071</v>
      </c>
      <c r="J1375" s="213">
        <v>50</v>
      </c>
    </row>
    <row r="1376" spans="7:10" x14ac:dyDescent="0.25">
      <c r="G1376" s="212" t="s">
        <v>338</v>
      </c>
      <c r="H1376" s="212" t="s">
        <v>3072</v>
      </c>
      <c r="I1376" s="212" t="s">
        <v>3073</v>
      </c>
      <c r="J1376" s="213">
        <v>50</v>
      </c>
    </row>
    <row r="1377" spans="7:10" x14ac:dyDescent="0.25">
      <c r="G1377" s="212" t="s">
        <v>338</v>
      </c>
      <c r="H1377" s="212" t="s">
        <v>3074</v>
      </c>
      <c r="I1377" s="212" t="s">
        <v>3075</v>
      </c>
      <c r="J1377" s="213">
        <v>50</v>
      </c>
    </row>
    <row r="1378" spans="7:10" x14ac:dyDescent="0.25">
      <c r="G1378" s="212" t="s">
        <v>338</v>
      </c>
      <c r="H1378" s="212" t="s">
        <v>3076</v>
      </c>
      <c r="I1378" s="212" t="s">
        <v>3077</v>
      </c>
      <c r="J1378" s="213">
        <v>50</v>
      </c>
    </row>
    <row r="1379" spans="7:10" x14ac:dyDescent="0.25">
      <c r="G1379" s="212" t="s">
        <v>338</v>
      </c>
      <c r="H1379" s="212" t="s">
        <v>3078</v>
      </c>
      <c r="I1379" s="212" t="s">
        <v>3079</v>
      </c>
      <c r="J1379" s="213">
        <v>50</v>
      </c>
    </row>
    <row r="1380" spans="7:10" x14ac:dyDescent="0.25">
      <c r="G1380" s="212" t="s">
        <v>338</v>
      </c>
      <c r="H1380" s="212" t="s">
        <v>3080</v>
      </c>
      <c r="I1380" s="212" t="s">
        <v>3081</v>
      </c>
      <c r="J1380" s="213">
        <v>50</v>
      </c>
    </row>
    <row r="1381" spans="7:10" x14ac:dyDescent="0.25">
      <c r="G1381" s="212" t="s">
        <v>338</v>
      </c>
      <c r="H1381" s="212" t="s">
        <v>3082</v>
      </c>
      <c r="I1381" s="212" t="s">
        <v>3083</v>
      </c>
      <c r="J1381" s="213">
        <v>50</v>
      </c>
    </row>
    <row r="1382" spans="7:10" x14ac:dyDescent="0.25">
      <c r="G1382" s="212" t="s">
        <v>338</v>
      </c>
      <c r="H1382" s="212" t="s">
        <v>3084</v>
      </c>
      <c r="I1382" s="212" t="s">
        <v>3085</v>
      </c>
      <c r="J1382" s="213">
        <v>50</v>
      </c>
    </row>
    <row r="1383" spans="7:10" x14ac:dyDescent="0.25">
      <c r="G1383" s="212" t="s">
        <v>338</v>
      </c>
      <c r="H1383" s="212" t="s">
        <v>3086</v>
      </c>
      <c r="I1383" s="212" t="s">
        <v>3087</v>
      </c>
      <c r="J1383" s="213">
        <v>50</v>
      </c>
    </row>
    <row r="1384" spans="7:10" x14ac:dyDescent="0.25">
      <c r="G1384" s="212" t="s">
        <v>338</v>
      </c>
      <c r="H1384" s="212" t="s">
        <v>3088</v>
      </c>
      <c r="I1384" s="212" t="s">
        <v>3089</v>
      </c>
      <c r="J1384" s="213">
        <v>50</v>
      </c>
    </row>
    <row r="1385" spans="7:10" x14ac:dyDescent="0.25">
      <c r="G1385" s="212" t="s">
        <v>338</v>
      </c>
      <c r="H1385" s="212" t="s">
        <v>3090</v>
      </c>
      <c r="I1385" s="212" t="s">
        <v>3091</v>
      </c>
      <c r="J1385" s="213">
        <v>50</v>
      </c>
    </row>
    <row r="1386" spans="7:10" x14ac:dyDescent="0.25">
      <c r="G1386" s="212" t="s">
        <v>338</v>
      </c>
      <c r="H1386" s="212" t="s">
        <v>3092</v>
      </c>
      <c r="I1386" s="212" t="s">
        <v>3093</v>
      </c>
      <c r="J1386" s="213">
        <v>50</v>
      </c>
    </row>
    <row r="1387" spans="7:10" x14ac:dyDescent="0.25">
      <c r="G1387" s="212" t="s">
        <v>338</v>
      </c>
      <c r="H1387" s="212" t="s">
        <v>3094</v>
      </c>
      <c r="I1387" s="212" t="s">
        <v>3095</v>
      </c>
      <c r="J1387" s="213">
        <v>50</v>
      </c>
    </row>
    <row r="1388" spans="7:10" x14ac:dyDescent="0.25">
      <c r="G1388" s="212" t="s">
        <v>338</v>
      </c>
      <c r="H1388" s="212" t="s">
        <v>3096</v>
      </c>
      <c r="I1388" s="212" t="s">
        <v>3097</v>
      </c>
      <c r="J1388" s="213">
        <v>50</v>
      </c>
    </row>
    <row r="1389" spans="7:10" x14ac:dyDescent="0.25">
      <c r="G1389" s="212" t="s">
        <v>338</v>
      </c>
      <c r="H1389" s="212" t="s">
        <v>3098</v>
      </c>
      <c r="I1389" s="212" t="s">
        <v>3099</v>
      </c>
      <c r="J1389" s="213">
        <v>50</v>
      </c>
    </row>
    <row r="1390" spans="7:10" x14ac:dyDescent="0.25">
      <c r="G1390" s="212" t="s">
        <v>338</v>
      </c>
      <c r="H1390" s="212" t="s">
        <v>3100</v>
      </c>
      <c r="I1390" s="212" t="s">
        <v>3101</v>
      </c>
      <c r="J1390" s="213">
        <v>50</v>
      </c>
    </row>
    <row r="1391" spans="7:10" x14ac:dyDescent="0.25">
      <c r="G1391" s="212" t="s">
        <v>338</v>
      </c>
      <c r="H1391" s="212" t="s">
        <v>3102</v>
      </c>
      <c r="I1391" s="212" t="s">
        <v>3103</v>
      </c>
      <c r="J1391" s="213">
        <v>50</v>
      </c>
    </row>
    <row r="1392" spans="7:10" x14ac:dyDescent="0.25">
      <c r="G1392" s="212" t="s">
        <v>338</v>
      </c>
      <c r="H1392" s="212" t="s">
        <v>3104</v>
      </c>
      <c r="I1392" s="212" t="s">
        <v>3105</v>
      </c>
      <c r="J1392" s="213">
        <v>50</v>
      </c>
    </row>
    <row r="1393" spans="7:10" x14ac:dyDescent="0.25">
      <c r="G1393" s="212" t="s">
        <v>338</v>
      </c>
      <c r="H1393" s="212" t="s">
        <v>3106</v>
      </c>
      <c r="I1393" s="212" t="s">
        <v>3107</v>
      </c>
      <c r="J1393" s="213">
        <v>48</v>
      </c>
    </row>
    <row r="1394" spans="7:10" x14ac:dyDescent="0.25">
      <c r="G1394" s="212" t="s">
        <v>338</v>
      </c>
      <c r="H1394" s="212" t="s">
        <v>3108</v>
      </c>
      <c r="I1394" s="212" t="s">
        <v>3109</v>
      </c>
      <c r="J1394" s="213">
        <v>45</v>
      </c>
    </row>
    <row r="1395" spans="7:10" x14ac:dyDescent="0.25">
      <c r="G1395" s="212" t="s">
        <v>338</v>
      </c>
      <c r="H1395" s="212" t="s">
        <v>3110</v>
      </c>
      <c r="I1395" s="212" t="s">
        <v>3111</v>
      </c>
      <c r="J1395" s="213">
        <v>45</v>
      </c>
    </row>
    <row r="1396" spans="7:10" x14ac:dyDescent="0.25">
      <c r="G1396" s="212" t="s">
        <v>338</v>
      </c>
      <c r="H1396" s="212" t="s">
        <v>3112</v>
      </c>
      <c r="I1396" s="212" t="s">
        <v>3113</v>
      </c>
      <c r="J1396" s="213">
        <v>45</v>
      </c>
    </row>
    <row r="1397" spans="7:10" x14ac:dyDescent="0.25">
      <c r="G1397" s="212" t="s">
        <v>338</v>
      </c>
      <c r="H1397" s="212" t="s">
        <v>3114</v>
      </c>
      <c r="I1397" s="212" t="s">
        <v>3115</v>
      </c>
      <c r="J1397" s="213">
        <v>40</v>
      </c>
    </row>
    <row r="1398" spans="7:10" x14ac:dyDescent="0.25">
      <c r="G1398" s="212" t="s">
        <v>338</v>
      </c>
      <c r="H1398" s="212" t="s">
        <v>3116</v>
      </c>
      <c r="I1398" s="212" t="s">
        <v>3117</v>
      </c>
      <c r="J1398" s="213">
        <v>40</v>
      </c>
    </row>
    <row r="1399" spans="7:10" x14ac:dyDescent="0.25">
      <c r="G1399" s="212" t="s">
        <v>338</v>
      </c>
      <c r="H1399" s="212" t="s">
        <v>3118</v>
      </c>
      <c r="I1399" s="212" t="s">
        <v>3119</v>
      </c>
      <c r="J1399" s="213">
        <v>40</v>
      </c>
    </row>
    <row r="1400" spans="7:10" x14ac:dyDescent="0.25">
      <c r="G1400" s="212" t="s">
        <v>338</v>
      </c>
      <c r="H1400" s="212" t="s">
        <v>3120</v>
      </c>
      <c r="I1400" s="212" t="s">
        <v>3121</v>
      </c>
      <c r="J1400" s="213">
        <v>40</v>
      </c>
    </row>
    <row r="1401" spans="7:10" x14ac:dyDescent="0.25">
      <c r="G1401" s="212" t="s">
        <v>338</v>
      </c>
      <c r="H1401" s="212" t="s">
        <v>3122</v>
      </c>
      <c r="I1401" s="212" t="s">
        <v>3123</v>
      </c>
      <c r="J1401" s="213">
        <v>38</v>
      </c>
    </row>
    <row r="1402" spans="7:10" x14ac:dyDescent="0.25">
      <c r="G1402" s="212" t="s">
        <v>338</v>
      </c>
      <c r="H1402" s="212" t="s">
        <v>3124</v>
      </c>
      <c r="I1402" s="212" t="s">
        <v>3125</v>
      </c>
      <c r="J1402" s="213">
        <v>35</v>
      </c>
    </row>
    <row r="1403" spans="7:10" x14ac:dyDescent="0.25">
      <c r="G1403" s="212" t="s">
        <v>338</v>
      </c>
      <c r="H1403" s="212" t="s">
        <v>3126</v>
      </c>
      <c r="I1403" s="212" t="s">
        <v>3127</v>
      </c>
      <c r="J1403" s="213">
        <v>35</v>
      </c>
    </row>
    <row r="1404" spans="7:10" x14ac:dyDescent="0.25">
      <c r="G1404" s="212" t="s">
        <v>338</v>
      </c>
      <c r="H1404" s="212" t="s">
        <v>3128</v>
      </c>
      <c r="I1404" s="212" t="s">
        <v>3129</v>
      </c>
      <c r="J1404" s="213">
        <v>35</v>
      </c>
    </row>
    <row r="1405" spans="7:10" x14ac:dyDescent="0.25">
      <c r="G1405" s="212" t="s">
        <v>338</v>
      </c>
      <c r="H1405" s="212" t="s">
        <v>3130</v>
      </c>
      <c r="I1405" s="212" t="s">
        <v>3131</v>
      </c>
      <c r="J1405" s="213">
        <v>35</v>
      </c>
    </row>
    <row r="1406" spans="7:10" x14ac:dyDescent="0.25">
      <c r="G1406" s="212" t="s">
        <v>338</v>
      </c>
      <c r="H1406" s="212" t="s">
        <v>3132</v>
      </c>
      <c r="I1406" s="212" t="s">
        <v>3133</v>
      </c>
      <c r="J1406" s="213">
        <v>32</v>
      </c>
    </row>
    <row r="1407" spans="7:10" x14ac:dyDescent="0.25">
      <c r="G1407" s="212" t="s">
        <v>338</v>
      </c>
      <c r="H1407" s="212" t="s">
        <v>3134</v>
      </c>
      <c r="I1407" s="212" t="s">
        <v>3135</v>
      </c>
      <c r="J1407" s="213">
        <v>30</v>
      </c>
    </row>
    <row r="1408" spans="7:10" x14ac:dyDescent="0.25">
      <c r="G1408" s="212" t="s">
        <v>338</v>
      </c>
      <c r="H1408" s="212" t="s">
        <v>3136</v>
      </c>
      <c r="I1408" s="212" t="s">
        <v>3137</v>
      </c>
      <c r="J1408" s="213">
        <v>30</v>
      </c>
    </row>
    <row r="1409" spans="7:10" x14ac:dyDescent="0.25">
      <c r="G1409" s="212" t="s">
        <v>338</v>
      </c>
      <c r="H1409" s="212" t="s">
        <v>3138</v>
      </c>
      <c r="I1409" s="212" t="s">
        <v>3139</v>
      </c>
      <c r="J1409" s="213">
        <v>30</v>
      </c>
    </row>
    <row r="1410" spans="7:10" x14ac:dyDescent="0.25">
      <c r="G1410" s="212" t="s">
        <v>338</v>
      </c>
      <c r="H1410" s="212" t="s">
        <v>3140</v>
      </c>
      <c r="I1410" s="212" t="s">
        <v>3141</v>
      </c>
      <c r="J1410" s="213">
        <v>30</v>
      </c>
    </row>
    <row r="1411" spans="7:10" ht="30" x14ac:dyDescent="0.25">
      <c r="G1411" s="212" t="s">
        <v>338</v>
      </c>
      <c r="H1411" s="212" t="s">
        <v>3142</v>
      </c>
      <c r="I1411" s="212" t="s">
        <v>3143</v>
      </c>
      <c r="J1411" s="213">
        <v>25</v>
      </c>
    </row>
    <row r="1412" spans="7:10" x14ac:dyDescent="0.25">
      <c r="G1412" s="212" t="s">
        <v>338</v>
      </c>
      <c r="H1412" s="212" t="s">
        <v>3144</v>
      </c>
      <c r="I1412" s="212" t="s">
        <v>3145</v>
      </c>
      <c r="J1412" s="213">
        <v>25</v>
      </c>
    </row>
    <row r="1413" spans="7:10" x14ac:dyDescent="0.25">
      <c r="G1413" s="212" t="s">
        <v>338</v>
      </c>
      <c r="H1413" s="212" t="s">
        <v>3146</v>
      </c>
      <c r="I1413" s="212" t="s">
        <v>3147</v>
      </c>
      <c r="J1413" s="213">
        <v>25</v>
      </c>
    </row>
    <row r="1414" spans="7:10" x14ac:dyDescent="0.25">
      <c r="G1414" s="212" t="s">
        <v>338</v>
      </c>
      <c r="H1414" s="212" t="s">
        <v>3148</v>
      </c>
      <c r="I1414" s="212" t="s">
        <v>3149</v>
      </c>
      <c r="J1414" s="213">
        <v>25</v>
      </c>
    </row>
    <row r="1415" spans="7:10" x14ac:dyDescent="0.25">
      <c r="G1415" s="212" t="s">
        <v>338</v>
      </c>
      <c r="H1415" s="212" t="s">
        <v>3150</v>
      </c>
      <c r="I1415" s="212" t="s">
        <v>3151</v>
      </c>
      <c r="J1415" s="213">
        <v>25</v>
      </c>
    </row>
    <row r="1416" spans="7:10" x14ac:dyDescent="0.25">
      <c r="G1416" s="212" t="s">
        <v>338</v>
      </c>
      <c r="H1416" s="212" t="s">
        <v>3152</v>
      </c>
      <c r="I1416" s="212" t="s">
        <v>3153</v>
      </c>
      <c r="J1416" s="213">
        <v>25</v>
      </c>
    </row>
    <row r="1417" spans="7:10" x14ac:dyDescent="0.25">
      <c r="G1417" s="212" t="s">
        <v>338</v>
      </c>
      <c r="H1417" s="212" t="s">
        <v>3154</v>
      </c>
      <c r="I1417" s="212" t="s">
        <v>3155</v>
      </c>
      <c r="J1417" s="213">
        <v>25</v>
      </c>
    </row>
    <row r="1418" spans="7:10" x14ac:dyDescent="0.25">
      <c r="G1418" s="212" t="s">
        <v>338</v>
      </c>
      <c r="H1418" s="212" t="s">
        <v>3156</v>
      </c>
      <c r="I1418" s="212" t="s">
        <v>3157</v>
      </c>
      <c r="J1418" s="213">
        <v>25</v>
      </c>
    </row>
    <row r="1419" spans="7:10" x14ac:dyDescent="0.25">
      <c r="G1419" s="212" t="s">
        <v>338</v>
      </c>
      <c r="H1419" s="212" t="s">
        <v>3158</v>
      </c>
      <c r="I1419" s="212" t="s">
        <v>3159</v>
      </c>
      <c r="J1419" s="213">
        <v>25</v>
      </c>
    </row>
    <row r="1420" spans="7:10" x14ac:dyDescent="0.25">
      <c r="G1420" s="212" t="s">
        <v>338</v>
      </c>
      <c r="H1420" s="212" t="s">
        <v>3160</v>
      </c>
      <c r="I1420" s="212" t="s">
        <v>3161</v>
      </c>
      <c r="J1420" s="213">
        <v>25</v>
      </c>
    </row>
    <row r="1421" spans="7:10" x14ac:dyDescent="0.25">
      <c r="G1421" s="212" t="s">
        <v>338</v>
      </c>
      <c r="H1421" s="212" t="s">
        <v>3162</v>
      </c>
      <c r="I1421" s="212" t="s">
        <v>3163</v>
      </c>
      <c r="J1421" s="213">
        <v>25</v>
      </c>
    </row>
    <row r="1422" spans="7:10" x14ac:dyDescent="0.25">
      <c r="G1422" s="212" t="s">
        <v>338</v>
      </c>
      <c r="H1422" s="212" t="s">
        <v>3164</v>
      </c>
      <c r="I1422" s="212" t="s">
        <v>3165</v>
      </c>
      <c r="J1422" s="213">
        <v>25</v>
      </c>
    </row>
    <row r="1423" spans="7:10" x14ac:dyDescent="0.25">
      <c r="G1423" s="212" t="s">
        <v>338</v>
      </c>
      <c r="H1423" s="212" t="s">
        <v>3166</v>
      </c>
      <c r="I1423" s="212" t="s">
        <v>3167</v>
      </c>
      <c r="J1423" s="213">
        <v>25</v>
      </c>
    </row>
    <row r="1424" spans="7:10" x14ac:dyDescent="0.25">
      <c r="G1424" s="212" t="s">
        <v>338</v>
      </c>
      <c r="H1424" s="212" t="s">
        <v>3168</v>
      </c>
      <c r="I1424" s="212" t="s">
        <v>3169</v>
      </c>
      <c r="J1424" s="213">
        <v>22</v>
      </c>
    </row>
    <row r="1425" spans="7:10" x14ac:dyDescent="0.25">
      <c r="G1425" s="212" t="s">
        <v>338</v>
      </c>
      <c r="H1425" s="212" t="s">
        <v>3170</v>
      </c>
      <c r="I1425" s="212" t="s">
        <v>3171</v>
      </c>
      <c r="J1425" s="213">
        <v>21</v>
      </c>
    </row>
    <row r="1426" spans="7:10" x14ac:dyDescent="0.25">
      <c r="G1426" s="212" t="s">
        <v>338</v>
      </c>
      <c r="H1426" s="212" t="s">
        <v>3172</v>
      </c>
      <c r="I1426" s="212" t="s">
        <v>3173</v>
      </c>
      <c r="J1426" s="213">
        <v>20</v>
      </c>
    </row>
    <row r="1427" spans="7:10" x14ac:dyDescent="0.25">
      <c r="G1427" s="212" t="s">
        <v>338</v>
      </c>
      <c r="H1427" s="212" t="s">
        <v>3174</v>
      </c>
      <c r="I1427" s="212" t="s">
        <v>3175</v>
      </c>
      <c r="J1427" s="213">
        <v>20</v>
      </c>
    </row>
    <row r="1428" spans="7:10" x14ac:dyDescent="0.25">
      <c r="G1428" s="212" t="s">
        <v>338</v>
      </c>
      <c r="H1428" s="212" t="s">
        <v>3176</v>
      </c>
      <c r="I1428" s="212" t="s">
        <v>3177</v>
      </c>
      <c r="J1428" s="213">
        <v>20</v>
      </c>
    </row>
    <row r="1429" spans="7:10" x14ac:dyDescent="0.25">
      <c r="G1429" s="212" t="s">
        <v>338</v>
      </c>
      <c r="H1429" s="212" t="s">
        <v>3178</v>
      </c>
      <c r="I1429" s="212" t="s">
        <v>3179</v>
      </c>
      <c r="J1429" s="213">
        <v>20</v>
      </c>
    </row>
    <row r="1430" spans="7:10" x14ac:dyDescent="0.25">
      <c r="G1430" s="212" t="s">
        <v>338</v>
      </c>
      <c r="H1430" s="212" t="s">
        <v>3180</v>
      </c>
      <c r="I1430" s="212" t="s">
        <v>3181</v>
      </c>
      <c r="J1430" s="213">
        <v>20</v>
      </c>
    </row>
    <row r="1431" spans="7:10" x14ac:dyDescent="0.25">
      <c r="G1431" s="212" t="s">
        <v>338</v>
      </c>
      <c r="H1431" s="212" t="s">
        <v>3182</v>
      </c>
      <c r="I1431" s="212" t="s">
        <v>3183</v>
      </c>
      <c r="J1431" s="213">
        <v>20</v>
      </c>
    </row>
    <row r="1432" spans="7:10" x14ac:dyDescent="0.25">
      <c r="G1432" s="212" t="s">
        <v>338</v>
      </c>
      <c r="H1432" s="212" t="s">
        <v>3184</v>
      </c>
      <c r="I1432" s="212" t="s">
        <v>3185</v>
      </c>
      <c r="J1432" s="213">
        <v>20</v>
      </c>
    </row>
    <row r="1433" spans="7:10" x14ac:dyDescent="0.25">
      <c r="G1433" s="212" t="s">
        <v>338</v>
      </c>
      <c r="H1433" s="212" t="s">
        <v>3186</v>
      </c>
      <c r="I1433" s="212" t="s">
        <v>3187</v>
      </c>
      <c r="J1433" s="213">
        <v>20</v>
      </c>
    </row>
    <row r="1434" spans="7:10" x14ac:dyDescent="0.25">
      <c r="G1434" s="212" t="s">
        <v>338</v>
      </c>
      <c r="H1434" s="212" t="s">
        <v>3188</v>
      </c>
      <c r="I1434" s="212" t="s">
        <v>3189</v>
      </c>
      <c r="J1434" s="213">
        <v>20</v>
      </c>
    </row>
    <row r="1435" spans="7:10" x14ac:dyDescent="0.25">
      <c r="G1435" s="212" t="s">
        <v>338</v>
      </c>
      <c r="H1435" s="212" t="s">
        <v>3190</v>
      </c>
      <c r="I1435" s="212" t="s">
        <v>3191</v>
      </c>
      <c r="J1435" s="213">
        <v>20</v>
      </c>
    </row>
    <row r="1436" spans="7:10" x14ac:dyDescent="0.25">
      <c r="G1436" s="212" t="s">
        <v>338</v>
      </c>
      <c r="H1436" s="212" t="s">
        <v>3192</v>
      </c>
      <c r="I1436" s="212" t="s">
        <v>3193</v>
      </c>
      <c r="J1436" s="213">
        <v>20</v>
      </c>
    </row>
    <row r="1437" spans="7:10" x14ac:dyDescent="0.25">
      <c r="G1437" s="212" t="s">
        <v>338</v>
      </c>
      <c r="H1437" s="212" t="s">
        <v>3194</v>
      </c>
      <c r="I1437" s="212" t="s">
        <v>3195</v>
      </c>
      <c r="J1437" s="213">
        <v>19</v>
      </c>
    </row>
    <row r="1438" spans="7:10" x14ac:dyDescent="0.25">
      <c r="G1438" s="212" t="s">
        <v>338</v>
      </c>
      <c r="H1438" s="212" t="s">
        <v>3196</v>
      </c>
      <c r="I1438" s="212" t="s">
        <v>3197</v>
      </c>
      <c r="J1438" s="213">
        <v>18</v>
      </c>
    </row>
    <row r="1439" spans="7:10" x14ac:dyDescent="0.25">
      <c r="G1439" s="212" t="s">
        <v>338</v>
      </c>
      <c r="H1439" s="212" t="s">
        <v>3198</v>
      </c>
      <c r="I1439" s="212" t="s">
        <v>3199</v>
      </c>
      <c r="J1439" s="213">
        <v>15</v>
      </c>
    </row>
    <row r="1440" spans="7:10" x14ac:dyDescent="0.25">
      <c r="G1440" s="212" t="s">
        <v>338</v>
      </c>
      <c r="H1440" s="212" t="s">
        <v>3200</v>
      </c>
      <c r="I1440" s="212" t="s">
        <v>3201</v>
      </c>
      <c r="J1440" s="213">
        <v>15</v>
      </c>
    </row>
    <row r="1441" spans="7:10" x14ac:dyDescent="0.25">
      <c r="G1441" s="212" t="s">
        <v>338</v>
      </c>
      <c r="H1441" s="212" t="s">
        <v>3202</v>
      </c>
      <c r="I1441" s="212" t="s">
        <v>3203</v>
      </c>
      <c r="J1441" s="213">
        <v>15</v>
      </c>
    </row>
    <row r="1442" spans="7:10" x14ac:dyDescent="0.25">
      <c r="G1442" s="212" t="s">
        <v>338</v>
      </c>
      <c r="H1442" s="212" t="s">
        <v>3204</v>
      </c>
      <c r="I1442" s="212" t="s">
        <v>3205</v>
      </c>
      <c r="J1442" s="213">
        <v>15</v>
      </c>
    </row>
    <row r="1443" spans="7:10" x14ac:dyDescent="0.25">
      <c r="G1443" s="212" t="s">
        <v>338</v>
      </c>
      <c r="H1443" s="212" t="s">
        <v>3206</v>
      </c>
      <c r="I1443" s="212" t="s">
        <v>3207</v>
      </c>
      <c r="J1443" s="213">
        <v>15</v>
      </c>
    </row>
    <row r="1444" spans="7:10" x14ac:dyDescent="0.25">
      <c r="G1444" s="212" t="s">
        <v>338</v>
      </c>
      <c r="H1444" s="212" t="s">
        <v>3208</v>
      </c>
      <c r="I1444" s="212" t="s">
        <v>3209</v>
      </c>
      <c r="J1444" s="213">
        <v>13</v>
      </c>
    </row>
    <row r="1445" spans="7:10" x14ac:dyDescent="0.25">
      <c r="G1445" s="212" t="s">
        <v>338</v>
      </c>
      <c r="H1445" s="212" t="s">
        <v>3210</v>
      </c>
      <c r="I1445" s="212" t="s">
        <v>3211</v>
      </c>
      <c r="J1445" s="213">
        <v>10</v>
      </c>
    </row>
    <row r="1446" spans="7:10" ht="30" x14ac:dyDescent="0.25">
      <c r="G1446" s="212" t="s">
        <v>338</v>
      </c>
      <c r="H1446" s="212" t="s">
        <v>3212</v>
      </c>
      <c r="I1446" s="212" t="s">
        <v>3213</v>
      </c>
      <c r="J1446" s="213">
        <v>10</v>
      </c>
    </row>
    <row r="1447" spans="7:10" x14ac:dyDescent="0.25">
      <c r="G1447" s="212" t="s">
        <v>338</v>
      </c>
      <c r="H1447" s="212" t="s">
        <v>3214</v>
      </c>
      <c r="I1447" s="212" t="s">
        <v>3215</v>
      </c>
      <c r="J1447" s="213">
        <v>10</v>
      </c>
    </row>
    <row r="1448" spans="7:10" x14ac:dyDescent="0.25">
      <c r="G1448" s="212" t="s">
        <v>338</v>
      </c>
      <c r="H1448" s="212" t="s">
        <v>3216</v>
      </c>
      <c r="I1448" s="212" t="s">
        <v>3217</v>
      </c>
      <c r="J1448" s="213">
        <v>10</v>
      </c>
    </row>
    <row r="1449" spans="7:10" x14ac:dyDescent="0.25">
      <c r="G1449" s="212" t="s">
        <v>338</v>
      </c>
      <c r="H1449" s="212" t="s">
        <v>3218</v>
      </c>
      <c r="I1449" s="212" t="s">
        <v>3219</v>
      </c>
      <c r="J1449" s="213">
        <v>10</v>
      </c>
    </row>
    <row r="1450" spans="7:10" x14ac:dyDescent="0.25">
      <c r="G1450" s="212" t="s">
        <v>338</v>
      </c>
      <c r="H1450" s="212" t="s">
        <v>3220</v>
      </c>
      <c r="I1450" s="212" t="s">
        <v>3221</v>
      </c>
      <c r="J1450" s="213">
        <v>10</v>
      </c>
    </row>
    <row r="1451" spans="7:10" x14ac:dyDescent="0.25">
      <c r="G1451" s="212" t="s">
        <v>338</v>
      </c>
      <c r="H1451" s="212" t="s">
        <v>3222</v>
      </c>
      <c r="I1451" s="212" t="s">
        <v>3223</v>
      </c>
      <c r="J1451" s="213">
        <v>10</v>
      </c>
    </row>
    <row r="1452" spans="7:10" x14ac:dyDescent="0.25">
      <c r="G1452" s="212" t="s">
        <v>338</v>
      </c>
      <c r="H1452" s="212" t="s">
        <v>3224</v>
      </c>
      <c r="I1452" s="212" t="s">
        <v>3225</v>
      </c>
      <c r="J1452" s="213">
        <v>10</v>
      </c>
    </row>
    <row r="1453" spans="7:10" x14ac:dyDescent="0.25">
      <c r="G1453" s="212" t="s">
        <v>338</v>
      </c>
      <c r="H1453" s="212" t="s">
        <v>3226</v>
      </c>
      <c r="I1453" s="212" t="s">
        <v>3227</v>
      </c>
      <c r="J1453" s="213">
        <v>10</v>
      </c>
    </row>
    <row r="1454" spans="7:10" x14ac:dyDescent="0.25">
      <c r="G1454" s="212" t="s">
        <v>338</v>
      </c>
      <c r="H1454" s="212" t="s">
        <v>3228</v>
      </c>
      <c r="I1454" s="212" t="s">
        <v>3229</v>
      </c>
      <c r="J1454" s="213">
        <v>10</v>
      </c>
    </row>
    <row r="1455" spans="7:10" x14ac:dyDescent="0.25">
      <c r="G1455" s="212" t="s">
        <v>338</v>
      </c>
      <c r="H1455" s="212" t="s">
        <v>3230</v>
      </c>
      <c r="I1455" s="212" t="s">
        <v>3231</v>
      </c>
      <c r="J1455" s="213">
        <v>10</v>
      </c>
    </row>
    <row r="1456" spans="7:10" x14ac:dyDescent="0.25">
      <c r="G1456" s="212" t="s">
        <v>338</v>
      </c>
      <c r="H1456" s="212" t="s">
        <v>3232</v>
      </c>
      <c r="I1456" s="212" t="s">
        <v>3233</v>
      </c>
      <c r="J1456" s="213">
        <v>10</v>
      </c>
    </row>
    <row r="1457" spans="7:10" x14ac:dyDescent="0.25">
      <c r="G1457" s="212" t="s">
        <v>338</v>
      </c>
      <c r="H1457" s="212" t="s">
        <v>3234</v>
      </c>
      <c r="I1457" s="212" t="s">
        <v>3235</v>
      </c>
      <c r="J1457" s="213">
        <v>10</v>
      </c>
    </row>
    <row r="1458" spans="7:10" x14ac:dyDescent="0.25">
      <c r="G1458" s="212" t="s">
        <v>338</v>
      </c>
      <c r="H1458" s="212" t="s">
        <v>3236</v>
      </c>
      <c r="I1458" s="212" t="s">
        <v>3237</v>
      </c>
      <c r="J1458" s="213">
        <v>10</v>
      </c>
    </row>
    <row r="1459" spans="7:10" x14ac:dyDescent="0.25">
      <c r="G1459" s="212" t="s">
        <v>338</v>
      </c>
      <c r="H1459" s="212" t="s">
        <v>3238</v>
      </c>
      <c r="I1459" s="212" t="s">
        <v>3239</v>
      </c>
      <c r="J1459" s="213">
        <v>10</v>
      </c>
    </row>
    <row r="1460" spans="7:10" x14ac:dyDescent="0.25">
      <c r="G1460" s="212" t="s">
        <v>338</v>
      </c>
      <c r="H1460" s="212" t="s">
        <v>3240</v>
      </c>
      <c r="I1460" s="212" t="s">
        <v>3241</v>
      </c>
      <c r="J1460" s="213">
        <v>10</v>
      </c>
    </row>
    <row r="1461" spans="7:10" x14ac:dyDescent="0.25">
      <c r="G1461" s="212" t="s">
        <v>338</v>
      </c>
      <c r="H1461" s="212" t="s">
        <v>3242</v>
      </c>
      <c r="I1461" s="212" t="s">
        <v>3243</v>
      </c>
      <c r="J1461" s="213">
        <v>10</v>
      </c>
    </row>
    <row r="1462" spans="7:10" x14ac:dyDescent="0.25">
      <c r="G1462" s="212" t="s">
        <v>338</v>
      </c>
      <c r="H1462" s="212" t="s">
        <v>3244</v>
      </c>
      <c r="I1462" s="212" t="s">
        <v>3245</v>
      </c>
      <c r="J1462" s="213">
        <v>10</v>
      </c>
    </row>
    <row r="1463" spans="7:10" x14ac:dyDescent="0.25">
      <c r="G1463" s="212" t="s">
        <v>338</v>
      </c>
      <c r="H1463" s="212" t="s">
        <v>3246</v>
      </c>
      <c r="I1463" s="212" t="s">
        <v>3247</v>
      </c>
      <c r="J1463" s="213">
        <v>10</v>
      </c>
    </row>
    <row r="1464" spans="7:10" x14ac:dyDescent="0.25">
      <c r="G1464" s="212" t="s">
        <v>338</v>
      </c>
      <c r="H1464" s="212" t="s">
        <v>3248</v>
      </c>
      <c r="I1464" s="212" t="s">
        <v>3249</v>
      </c>
      <c r="J1464" s="213">
        <v>7</v>
      </c>
    </row>
    <row r="1465" spans="7:10" x14ac:dyDescent="0.25">
      <c r="G1465" s="212" t="s">
        <v>338</v>
      </c>
      <c r="H1465" s="212" t="s">
        <v>3250</v>
      </c>
      <c r="I1465" s="212" t="s">
        <v>3251</v>
      </c>
      <c r="J1465" s="213">
        <v>6</v>
      </c>
    </row>
    <row r="1466" spans="7:10" x14ac:dyDescent="0.25">
      <c r="G1466" s="212" t="s">
        <v>338</v>
      </c>
      <c r="H1466" s="212" t="s">
        <v>3252</v>
      </c>
      <c r="I1466" s="212" t="s">
        <v>3253</v>
      </c>
      <c r="J1466" s="213">
        <v>5</v>
      </c>
    </row>
    <row r="1467" spans="7:10" x14ac:dyDescent="0.25">
      <c r="G1467" s="212" t="s">
        <v>338</v>
      </c>
      <c r="H1467" s="212" t="s">
        <v>3254</v>
      </c>
      <c r="I1467" s="212" t="s">
        <v>3255</v>
      </c>
      <c r="J1467" s="213">
        <v>5</v>
      </c>
    </row>
    <row r="1468" spans="7:10" x14ac:dyDescent="0.25">
      <c r="G1468" s="212" t="s">
        <v>338</v>
      </c>
      <c r="H1468" s="212" t="s">
        <v>3256</v>
      </c>
      <c r="I1468" s="212" t="s">
        <v>3257</v>
      </c>
      <c r="J1468" s="213">
        <v>5</v>
      </c>
    </row>
    <row r="1469" spans="7:10" x14ac:dyDescent="0.25">
      <c r="G1469" s="212" t="s">
        <v>338</v>
      </c>
      <c r="H1469" s="212" t="s">
        <v>3258</v>
      </c>
      <c r="I1469" s="212" t="s">
        <v>3259</v>
      </c>
      <c r="J1469" s="213">
        <v>4</v>
      </c>
    </row>
    <row r="1470" spans="7:10" x14ac:dyDescent="0.25">
      <c r="G1470" s="212" t="s">
        <v>338</v>
      </c>
      <c r="H1470" s="212" t="s">
        <v>3260</v>
      </c>
      <c r="I1470" s="212" t="s">
        <v>3261</v>
      </c>
      <c r="J1470" s="213">
        <v>4</v>
      </c>
    </row>
    <row r="1471" spans="7:10" x14ac:dyDescent="0.25">
      <c r="G1471" s="212" t="s">
        <v>338</v>
      </c>
      <c r="H1471" s="212" t="s">
        <v>3262</v>
      </c>
      <c r="I1471" s="212" t="s">
        <v>3263</v>
      </c>
      <c r="J1471" s="213">
        <v>4</v>
      </c>
    </row>
    <row r="1472" spans="7:10" x14ac:dyDescent="0.25">
      <c r="G1472" s="212" t="s">
        <v>338</v>
      </c>
      <c r="H1472" s="212" t="s">
        <v>3264</v>
      </c>
      <c r="I1472" s="212" t="s">
        <v>3265</v>
      </c>
      <c r="J1472" s="213">
        <v>4</v>
      </c>
    </row>
    <row r="1473" spans="7:10" x14ac:dyDescent="0.25">
      <c r="G1473" s="212" t="s">
        <v>338</v>
      </c>
      <c r="H1473" s="212" t="s">
        <v>3266</v>
      </c>
      <c r="I1473" s="212" t="s">
        <v>3171</v>
      </c>
      <c r="J1473" s="213">
        <v>4</v>
      </c>
    </row>
    <row r="1474" spans="7:10" x14ac:dyDescent="0.25">
      <c r="G1474" s="212" t="s">
        <v>338</v>
      </c>
      <c r="H1474" s="212" t="s">
        <v>3267</v>
      </c>
      <c r="I1474" s="212" t="s">
        <v>3268</v>
      </c>
      <c r="J1474" s="213">
        <v>4</v>
      </c>
    </row>
    <row r="1475" spans="7:10" ht="30" x14ac:dyDescent="0.25">
      <c r="G1475" s="212" t="s">
        <v>338</v>
      </c>
      <c r="H1475" s="212" t="s">
        <v>3269</v>
      </c>
      <c r="I1475" s="212" t="s">
        <v>3270</v>
      </c>
      <c r="J1475" s="213">
        <v>3</v>
      </c>
    </row>
    <row r="1476" spans="7:10" x14ac:dyDescent="0.25">
      <c r="G1476" s="212" t="s">
        <v>338</v>
      </c>
      <c r="H1476" s="212" t="s">
        <v>3271</v>
      </c>
      <c r="I1476" s="212" t="s">
        <v>3272</v>
      </c>
      <c r="J1476" s="213">
        <v>3</v>
      </c>
    </row>
    <row r="1477" spans="7:10" x14ac:dyDescent="0.25">
      <c r="G1477" s="212" t="s">
        <v>338</v>
      </c>
      <c r="H1477" s="212" t="s">
        <v>3273</v>
      </c>
      <c r="I1477" s="212" t="s">
        <v>3274</v>
      </c>
      <c r="J1477" s="213">
        <v>2</v>
      </c>
    </row>
    <row r="1478" spans="7:10" x14ac:dyDescent="0.25">
      <c r="G1478" s="212" t="s">
        <v>338</v>
      </c>
      <c r="H1478" s="212" t="s">
        <v>3275</v>
      </c>
      <c r="I1478" s="212" t="s">
        <v>3276</v>
      </c>
      <c r="J1478" s="213">
        <v>2</v>
      </c>
    </row>
    <row r="1479" spans="7:10" x14ac:dyDescent="0.25">
      <c r="G1479" s="212" t="s">
        <v>338</v>
      </c>
      <c r="H1479" s="212" t="s">
        <v>3277</v>
      </c>
      <c r="I1479" s="212" t="s">
        <v>3278</v>
      </c>
      <c r="J1479" s="213">
        <v>2</v>
      </c>
    </row>
    <row r="1480" spans="7:10" x14ac:dyDescent="0.25">
      <c r="G1480" s="212" t="s">
        <v>338</v>
      </c>
      <c r="H1480" s="212" t="s">
        <v>3279</v>
      </c>
      <c r="I1480" s="212" t="s">
        <v>3280</v>
      </c>
      <c r="J1480" s="213">
        <v>1</v>
      </c>
    </row>
    <row r="1481" spans="7:10" x14ac:dyDescent="0.25">
      <c r="G1481" s="212" t="s">
        <v>338</v>
      </c>
      <c r="H1481" s="212" t="s">
        <v>3281</v>
      </c>
      <c r="I1481" s="212" t="s">
        <v>3282</v>
      </c>
      <c r="J1481" s="213">
        <v>1</v>
      </c>
    </row>
    <row r="1482" spans="7:10" x14ac:dyDescent="0.25">
      <c r="G1482" s="212" t="s">
        <v>338</v>
      </c>
      <c r="H1482" s="212" t="s">
        <v>3283</v>
      </c>
      <c r="I1482" s="212" t="s">
        <v>3284</v>
      </c>
      <c r="J1482" s="213">
        <v>1</v>
      </c>
    </row>
    <row r="1483" spans="7:10" x14ac:dyDescent="0.25">
      <c r="G1483" s="212" t="s">
        <v>338</v>
      </c>
      <c r="H1483" s="212" t="s">
        <v>3285</v>
      </c>
      <c r="I1483" s="212" t="s">
        <v>3286</v>
      </c>
      <c r="J1483" s="213">
        <v>1</v>
      </c>
    </row>
    <row r="1484" spans="7:10" x14ac:dyDescent="0.25">
      <c r="G1484" s="212" t="s">
        <v>338</v>
      </c>
      <c r="H1484" s="212" t="s">
        <v>3287</v>
      </c>
      <c r="I1484" s="212" t="s">
        <v>3288</v>
      </c>
      <c r="J1484" s="213">
        <v>1</v>
      </c>
    </row>
    <row r="1485" spans="7:10" x14ac:dyDescent="0.25">
      <c r="G1485" s="212" t="s">
        <v>338</v>
      </c>
      <c r="H1485" s="212" t="s">
        <v>3289</v>
      </c>
      <c r="I1485" s="212" t="s">
        <v>3290</v>
      </c>
      <c r="J1485" s="213">
        <v>1</v>
      </c>
    </row>
    <row r="1486" spans="7:10" ht="30" x14ac:dyDescent="0.25">
      <c r="G1486" s="212" t="s">
        <v>338</v>
      </c>
      <c r="H1486" s="212" t="s">
        <v>3291</v>
      </c>
      <c r="I1486" s="212" t="s">
        <v>3292</v>
      </c>
      <c r="J1486" s="213">
        <v>1</v>
      </c>
    </row>
    <row r="1487" spans="7:10" x14ac:dyDescent="0.25">
      <c r="G1487" s="212" t="s">
        <v>338</v>
      </c>
      <c r="H1487" s="212" t="s">
        <v>3293</v>
      </c>
      <c r="I1487" s="212" t="s">
        <v>3294</v>
      </c>
      <c r="J1487" s="213">
        <v>1</v>
      </c>
    </row>
    <row r="1488" spans="7:10" x14ac:dyDescent="0.25">
      <c r="G1488" s="212" t="s">
        <v>338</v>
      </c>
      <c r="H1488" s="212" t="s">
        <v>3295</v>
      </c>
      <c r="I1488" s="212" t="s">
        <v>3296</v>
      </c>
      <c r="J1488" s="213">
        <v>1</v>
      </c>
    </row>
    <row r="1489" spans="7:12" x14ac:dyDescent="0.25">
      <c r="G1489" s="212" t="s">
        <v>338</v>
      </c>
      <c r="H1489" s="212" t="s">
        <v>3297</v>
      </c>
      <c r="I1489" s="212" t="s">
        <v>3298</v>
      </c>
      <c r="J1489" s="213">
        <v>1</v>
      </c>
    </row>
    <row r="1490" spans="7:12" x14ac:dyDescent="0.25">
      <c r="G1490" s="212" t="s">
        <v>338</v>
      </c>
      <c r="H1490" s="212" t="s">
        <v>3299</v>
      </c>
      <c r="I1490" s="212" t="s">
        <v>3300</v>
      </c>
      <c r="J1490" s="213">
        <v>1</v>
      </c>
    </row>
    <row r="1491" spans="7:12" x14ac:dyDescent="0.25">
      <c r="G1491" s="212" t="s">
        <v>338</v>
      </c>
      <c r="H1491" s="212" t="s">
        <v>3301</v>
      </c>
      <c r="I1491" s="212" t="s">
        <v>3302</v>
      </c>
      <c r="J1491" s="213">
        <v>1</v>
      </c>
    </row>
    <row r="1492" spans="7:12" x14ac:dyDescent="0.25">
      <c r="G1492" s="212" t="s">
        <v>338</v>
      </c>
      <c r="H1492" s="212" t="s">
        <v>3303</v>
      </c>
      <c r="I1492" s="212" t="s">
        <v>3304</v>
      </c>
      <c r="J1492" s="213">
        <v>1</v>
      </c>
    </row>
    <row r="1493" spans="7:12" x14ac:dyDescent="0.25">
      <c r="G1493" s="212" t="s">
        <v>338</v>
      </c>
      <c r="H1493" s="212" t="s">
        <v>3305</v>
      </c>
      <c r="I1493" s="212" t="s">
        <v>3306</v>
      </c>
      <c r="J1493" s="213">
        <v>1</v>
      </c>
    </row>
    <row r="1494" spans="7:12" x14ac:dyDescent="0.25">
      <c r="G1494" s="212" t="s">
        <v>338</v>
      </c>
      <c r="H1494" s="212" t="s">
        <v>3307</v>
      </c>
      <c r="I1494" s="212" t="s">
        <v>3308</v>
      </c>
      <c r="J1494" s="213">
        <v>1</v>
      </c>
    </row>
    <row r="1495" spans="7:12" x14ac:dyDescent="0.25">
      <c r="G1495" s="212" t="s">
        <v>338</v>
      </c>
      <c r="H1495" s="212" t="s">
        <v>3309</v>
      </c>
      <c r="I1495" s="212" t="s">
        <v>3310</v>
      </c>
      <c r="J1495" s="213">
        <v>1</v>
      </c>
    </row>
    <row r="1496" spans="7:12" x14ac:dyDescent="0.25">
      <c r="G1496" s="212" t="s">
        <v>338</v>
      </c>
      <c r="H1496" s="212" t="s">
        <v>3311</v>
      </c>
      <c r="I1496" s="212" t="s">
        <v>3312</v>
      </c>
      <c r="J1496" s="213">
        <v>1</v>
      </c>
    </row>
    <row r="1497" spans="7:12" x14ac:dyDescent="0.25">
      <c r="G1497" s="212" t="s">
        <v>338</v>
      </c>
      <c r="H1497" s="212" t="s">
        <v>3313</v>
      </c>
      <c r="I1497" s="212" t="s">
        <v>3314</v>
      </c>
      <c r="J1497" s="213">
        <v>1</v>
      </c>
    </row>
    <row r="1498" spans="7:12" x14ac:dyDescent="0.25">
      <c r="G1498" s="212" t="s">
        <v>338</v>
      </c>
      <c r="H1498" s="212" t="s">
        <v>3315</v>
      </c>
      <c r="I1498" s="212" t="s">
        <v>3316</v>
      </c>
      <c r="J1498" s="213">
        <v>1</v>
      </c>
    </row>
    <row r="1499" spans="7:12" x14ac:dyDescent="0.25">
      <c r="G1499" s="212" t="s">
        <v>338</v>
      </c>
      <c r="H1499" s="212" t="s">
        <v>3317</v>
      </c>
      <c r="I1499" s="212" t="s">
        <v>3318</v>
      </c>
      <c r="J1499" s="213">
        <v>1</v>
      </c>
    </row>
    <row r="1500" spans="7:12" x14ac:dyDescent="0.25">
      <c r="G1500" s="212" t="s">
        <v>338</v>
      </c>
      <c r="H1500" s="212" t="s">
        <v>3319</v>
      </c>
      <c r="I1500" s="212" t="s">
        <v>3320</v>
      </c>
      <c r="J1500" s="213">
        <v>1</v>
      </c>
    </row>
    <row r="1501" spans="7:12" x14ac:dyDescent="0.25">
      <c r="G1501" s="212" t="s">
        <v>338</v>
      </c>
      <c r="H1501" s="212" t="s">
        <v>3321</v>
      </c>
      <c r="I1501" s="212" t="s">
        <v>3322</v>
      </c>
      <c r="J1501" s="213">
        <v>1</v>
      </c>
    </row>
    <row r="1502" spans="7:12" x14ac:dyDescent="0.25">
      <c r="G1502" s="212" t="s">
        <v>338</v>
      </c>
      <c r="H1502" s="212" t="s">
        <v>3323</v>
      </c>
      <c r="I1502" s="212" t="s">
        <v>3324</v>
      </c>
      <c r="J1502" s="213">
        <v>1</v>
      </c>
    </row>
    <row r="1503" spans="7:12" x14ac:dyDescent="0.25">
      <c r="G1503" s="212" t="s">
        <v>338</v>
      </c>
      <c r="H1503" s="212" t="s">
        <v>3325</v>
      </c>
      <c r="I1503" s="212" t="s">
        <v>3326</v>
      </c>
      <c r="J1503" s="213">
        <v>1</v>
      </c>
    </row>
    <row r="1504" spans="7:12" x14ac:dyDescent="0.25">
      <c r="J1504">
        <f>SUM(J4:J1503)</f>
        <v>2175532</v>
      </c>
      <c r="K1504" s="157">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e">
        <f>Promoters!#REF!</f>
        <v>#REF!</v>
      </c>
      <c r="B2" s="50" t="e">
        <f>Promoters!#REF!</f>
        <v>#REF!</v>
      </c>
    </row>
    <row r="3" spans="1:4" x14ac:dyDescent="0.25">
      <c r="A3" t="e">
        <f>#REF!</f>
        <v>#REF!</v>
      </c>
      <c r="B3" s="50" t="e">
        <f>#REF!</f>
        <v>#REF!</v>
      </c>
    </row>
    <row r="4" spans="1:4" x14ac:dyDescent="0.25">
      <c r="A4" t="e">
        <f>#REF!</f>
        <v>#REF!</v>
      </c>
      <c r="B4" s="50" t="e">
        <f>#REF!</f>
        <v>#REF!</v>
      </c>
    </row>
    <row r="5" spans="1:4" x14ac:dyDescent="0.25">
      <c r="A5" t="e">
        <f>#REF!</f>
        <v>#REF!</v>
      </c>
      <c r="B5" s="50" t="e">
        <f>#REF!</f>
        <v>#REF!</v>
      </c>
    </row>
    <row r="6" spans="1:4" x14ac:dyDescent="0.25">
      <c r="A6" t="e">
        <f>#REF!</f>
        <v>#REF!</v>
      </c>
      <c r="B6" s="50" t="e">
        <f>#REF!</f>
        <v>#REF!</v>
      </c>
    </row>
    <row r="7" spans="1:4" x14ac:dyDescent="0.25">
      <c r="A7" t="e">
        <f>#REF!</f>
        <v>#REF!</v>
      </c>
      <c r="B7" s="50" t="e">
        <f>#REF!</f>
        <v>#REF!</v>
      </c>
    </row>
    <row r="8" spans="1:4" x14ac:dyDescent="0.25">
      <c r="B8" s="50" t="e">
        <f>SUM(B2:B7)</f>
        <v>#REF!</v>
      </c>
      <c r="C8" s="50">
        <f>Summary!G12</f>
        <v>260949395</v>
      </c>
      <c r="D8" s="207" t="e">
        <f>B8/C8%</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abSelected="1" zoomScaleNormal="100" workbookViewId="0">
      <selection activeCell="E11" sqref="E11"/>
    </sheetView>
  </sheetViews>
  <sheetFormatPr defaultRowHeight="15" x14ac:dyDescent="0.25"/>
  <cols>
    <col min="1" max="1" width="4.7109375" customWidth="1"/>
    <col min="2" max="2" width="2.85546875" customWidth="1"/>
    <col min="3" max="3" width="78" customWidth="1"/>
    <col min="4" max="4" width="10.5703125" customWidth="1"/>
    <col min="5" max="5" width="34" customWidth="1"/>
  </cols>
  <sheetData>
    <row r="2" spans="1:5" x14ac:dyDescent="0.25">
      <c r="A2" s="42" t="s">
        <v>80</v>
      </c>
      <c r="B2" s="120"/>
      <c r="C2" s="120"/>
      <c r="D2" s="120"/>
      <c r="E2" s="120"/>
    </row>
    <row r="3" spans="1:5" x14ac:dyDescent="0.25">
      <c r="A3" s="120"/>
      <c r="B3" s="120"/>
      <c r="C3" s="120"/>
      <c r="D3" s="120"/>
      <c r="E3" s="120"/>
    </row>
    <row r="4" spans="1:5" x14ac:dyDescent="0.25">
      <c r="A4" s="42">
        <v>1</v>
      </c>
      <c r="B4" s="42"/>
      <c r="C4" s="42" t="s">
        <v>107</v>
      </c>
      <c r="D4" s="42"/>
      <c r="E4" s="42" t="s">
        <v>108</v>
      </c>
    </row>
    <row r="5" spans="1:5" x14ac:dyDescent="0.25">
      <c r="A5" s="120"/>
      <c r="B5" s="120"/>
      <c r="C5" s="120"/>
      <c r="D5" s="120"/>
      <c r="E5" s="120"/>
    </row>
    <row r="6" spans="1:5" x14ac:dyDescent="0.25">
      <c r="A6" s="42">
        <v>2</v>
      </c>
      <c r="B6" s="42"/>
      <c r="C6" s="42" t="s">
        <v>109</v>
      </c>
      <c r="D6" s="42" t="s">
        <v>118</v>
      </c>
      <c r="E6" s="121">
        <v>532144</v>
      </c>
    </row>
    <row r="7" spans="1:5" x14ac:dyDescent="0.25">
      <c r="A7" s="120"/>
      <c r="B7" s="120"/>
      <c r="C7" s="120"/>
      <c r="D7" s="42" t="s">
        <v>116</v>
      </c>
      <c r="E7" s="121" t="s">
        <v>110</v>
      </c>
    </row>
    <row r="8" spans="1:5" x14ac:dyDescent="0.25">
      <c r="A8" s="120"/>
      <c r="B8" s="120"/>
      <c r="C8" s="120"/>
      <c r="D8" s="42" t="s">
        <v>117</v>
      </c>
      <c r="E8" s="121" t="s">
        <v>111</v>
      </c>
    </row>
    <row r="9" spans="1:5" x14ac:dyDescent="0.25">
      <c r="A9" s="120"/>
      <c r="B9" s="120"/>
      <c r="C9" s="120"/>
      <c r="D9" s="120"/>
      <c r="E9" s="120"/>
    </row>
    <row r="10" spans="1:5" x14ac:dyDescent="0.25">
      <c r="A10" s="42">
        <v>3</v>
      </c>
      <c r="B10" s="42"/>
      <c r="C10" s="42" t="s">
        <v>94</v>
      </c>
      <c r="D10" s="42"/>
    </row>
    <row r="11" spans="1:5" x14ac:dyDescent="0.25">
      <c r="A11" s="120"/>
      <c r="B11" s="121" t="s">
        <v>81</v>
      </c>
      <c r="C11" s="120" t="s">
        <v>82</v>
      </c>
      <c r="D11" s="120"/>
      <c r="E11" s="309" t="s">
        <v>3572</v>
      </c>
    </row>
    <row r="12" spans="1:5" x14ac:dyDescent="0.25">
      <c r="A12" s="120"/>
      <c r="B12" s="121" t="s">
        <v>83</v>
      </c>
      <c r="C12" s="122" t="s">
        <v>84</v>
      </c>
      <c r="D12" s="120"/>
      <c r="E12" s="120"/>
    </row>
    <row r="13" spans="1:5" x14ac:dyDescent="0.25">
      <c r="A13" s="35"/>
      <c r="B13" s="36"/>
      <c r="C13" s="118"/>
      <c r="D13" s="36"/>
      <c r="E13" s="37"/>
    </row>
    <row r="14" spans="1:5" x14ac:dyDescent="0.25">
      <c r="A14" s="42">
        <v>4</v>
      </c>
      <c r="B14" s="42" t="s">
        <v>85</v>
      </c>
      <c r="C14" s="42"/>
      <c r="D14" s="42"/>
      <c r="E14" s="42"/>
    </row>
    <row r="15" spans="1:5" x14ac:dyDescent="0.25">
      <c r="A15" s="120"/>
      <c r="B15" s="120"/>
      <c r="C15" s="120"/>
      <c r="D15" s="120"/>
      <c r="E15" s="120"/>
    </row>
    <row r="16" spans="1:5" x14ac:dyDescent="0.25">
      <c r="A16" s="120"/>
      <c r="B16" s="120"/>
      <c r="C16" s="42" t="s">
        <v>86</v>
      </c>
      <c r="D16" s="119" t="s">
        <v>87</v>
      </c>
      <c r="E16" s="119" t="s">
        <v>88</v>
      </c>
    </row>
    <row r="17" spans="1:5" x14ac:dyDescent="0.25">
      <c r="A17" s="120"/>
      <c r="B17" s="151">
        <v>1</v>
      </c>
      <c r="C17" s="120" t="s">
        <v>89</v>
      </c>
      <c r="D17" s="151"/>
      <c r="E17" s="151" t="s">
        <v>93</v>
      </c>
    </row>
    <row r="18" spans="1:5" x14ac:dyDescent="0.25">
      <c r="A18" s="120"/>
      <c r="B18" s="151">
        <v>2</v>
      </c>
      <c r="C18" s="120" t="s">
        <v>90</v>
      </c>
      <c r="D18" s="151"/>
      <c r="E18" s="151" t="s">
        <v>93</v>
      </c>
    </row>
    <row r="19" spans="1:5" x14ac:dyDescent="0.25">
      <c r="A19" s="120"/>
      <c r="B19" s="151">
        <v>3</v>
      </c>
      <c r="C19" s="120" t="s">
        <v>95</v>
      </c>
      <c r="D19" s="151"/>
      <c r="E19" s="151" t="s">
        <v>93</v>
      </c>
    </row>
    <row r="20" spans="1:5" x14ac:dyDescent="0.25">
      <c r="A20" s="120"/>
      <c r="B20" s="151">
        <v>4</v>
      </c>
      <c r="C20" s="120" t="s">
        <v>91</v>
      </c>
      <c r="D20" s="151"/>
      <c r="E20" s="151" t="s">
        <v>93</v>
      </c>
    </row>
    <row r="21" spans="1:5" x14ac:dyDescent="0.25">
      <c r="A21" s="120"/>
      <c r="B21" s="151">
        <v>5</v>
      </c>
      <c r="C21" s="120" t="s">
        <v>92</v>
      </c>
      <c r="D21" s="151"/>
      <c r="E21" s="151" t="s">
        <v>93</v>
      </c>
    </row>
    <row r="24" spans="1:5" ht="15" customHeight="1" x14ac:dyDescent="0.25">
      <c r="A24" s="354" t="s">
        <v>121</v>
      </c>
      <c r="B24" s="355"/>
      <c r="C24" s="355"/>
      <c r="D24" s="355"/>
      <c r="E24" s="356"/>
    </row>
    <row r="25" spans="1:5" x14ac:dyDescent="0.25">
      <c r="A25" s="357"/>
      <c r="B25" s="358"/>
      <c r="C25" s="358"/>
      <c r="D25" s="358"/>
      <c r="E25" s="359"/>
    </row>
    <row r="26" spans="1:5" x14ac:dyDescent="0.25">
      <c r="A26" s="357"/>
      <c r="B26" s="358"/>
      <c r="C26" s="358"/>
      <c r="D26" s="358"/>
      <c r="E26" s="359"/>
    </row>
    <row r="27" spans="1:5" ht="31.5" customHeight="1" x14ac:dyDescent="0.25">
      <c r="A27" s="360"/>
      <c r="B27" s="361"/>
      <c r="C27" s="361"/>
      <c r="D27" s="361"/>
      <c r="E27" s="362"/>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90" zoomScaleNormal="90" workbookViewId="0">
      <selection activeCell="C9" sqref="C9"/>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4.5703125" customWidth="1"/>
    <col min="10" max="10" width="7.85546875" customWidth="1"/>
    <col min="11" max="11" width="14.42578125"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157" customFormat="1" x14ac:dyDescent="0.25"/>
    <row r="2" spans="1:22" s="157" customFormat="1" x14ac:dyDescent="0.25"/>
    <row r="3" spans="1:22" ht="16.5" x14ac:dyDescent="0.3">
      <c r="A3" s="123" t="s">
        <v>3361</v>
      </c>
      <c r="B3" s="124"/>
      <c r="C3" s="125"/>
      <c r="D3" s="126"/>
      <c r="E3" s="126"/>
      <c r="F3" s="2"/>
      <c r="G3" s="2"/>
      <c r="H3" s="2"/>
      <c r="I3" s="2"/>
      <c r="J3" s="2"/>
      <c r="K3" s="2"/>
      <c r="L3" s="2"/>
      <c r="M3" s="2"/>
      <c r="N3" s="2"/>
      <c r="O3" s="1"/>
      <c r="P3" s="1"/>
      <c r="Q3" s="1"/>
      <c r="R3" s="1"/>
      <c r="S3" s="117"/>
    </row>
    <row r="4" spans="1:22" ht="66.75" customHeight="1" x14ac:dyDescent="0.25">
      <c r="A4" s="364" t="s">
        <v>0</v>
      </c>
      <c r="B4" s="364" t="s">
        <v>112</v>
      </c>
      <c r="C4" s="363" t="s">
        <v>2</v>
      </c>
      <c r="D4" s="363" t="s">
        <v>113</v>
      </c>
      <c r="E4" s="363" t="s">
        <v>99</v>
      </c>
      <c r="F4" s="363" t="s">
        <v>100</v>
      </c>
      <c r="G4" s="363" t="s">
        <v>3</v>
      </c>
      <c r="H4" s="363" t="s">
        <v>4</v>
      </c>
      <c r="I4" s="363" t="s">
        <v>5</v>
      </c>
      <c r="J4" s="363"/>
      <c r="K4" s="363"/>
      <c r="L4" s="363"/>
      <c r="M4" s="363" t="s">
        <v>114</v>
      </c>
      <c r="N4" s="363" t="s">
        <v>6</v>
      </c>
      <c r="O4" s="363" t="s">
        <v>66</v>
      </c>
      <c r="P4" s="363"/>
      <c r="Q4" s="363" t="s">
        <v>7</v>
      </c>
      <c r="R4" s="363"/>
      <c r="S4" s="367" t="s">
        <v>106</v>
      </c>
    </row>
    <row r="5" spans="1:22" ht="33" customHeight="1" x14ac:dyDescent="0.25">
      <c r="A5" s="365"/>
      <c r="B5" s="365"/>
      <c r="C5" s="363"/>
      <c r="D5" s="363"/>
      <c r="E5" s="363"/>
      <c r="F5" s="363"/>
      <c r="G5" s="363"/>
      <c r="H5" s="363"/>
      <c r="I5" s="367" t="s">
        <v>8</v>
      </c>
      <c r="J5" s="367"/>
      <c r="K5" s="367"/>
      <c r="L5" s="367" t="s">
        <v>115</v>
      </c>
      <c r="M5" s="363"/>
      <c r="N5" s="363"/>
      <c r="O5" s="367" t="s">
        <v>105</v>
      </c>
      <c r="P5" s="368" t="s">
        <v>104</v>
      </c>
      <c r="Q5" s="367" t="s">
        <v>105</v>
      </c>
      <c r="R5" s="368" t="s">
        <v>104</v>
      </c>
      <c r="S5" s="367"/>
    </row>
    <row r="6" spans="1:22" ht="37.5" customHeight="1" x14ac:dyDescent="0.3">
      <c r="A6" s="366"/>
      <c r="B6" s="366"/>
      <c r="C6" s="363"/>
      <c r="D6" s="363"/>
      <c r="E6" s="363"/>
      <c r="F6" s="363"/>
      <c r="G6" s="363"/>
      <c r="H6" s="363"/>
      <c r="I6" s="3" t="s">
        <v>120</v>
      </c>
      <c r="J6" s="152" t="s">
        <v>65</v>
      </c>
      <c r="K6" s="3" t="s">
        <v>11</v>
      </c>
      <c r="L6" s="367"/>
      <c r="M6" s="363"/>
      <c r="N6" s="363"/>
      <c r="O6" s="367"/>
      <c r="P6" s="369"/>
      <c r="Q6" s="367"/>
      <c r="R6" s="369"/>
      <c r="S6" s="367"/>
    </row>
    <row r="7" spans="1:22" ht="30" x14ac:dyDescent="0.25">
      <c r="A7" s="5" t="s">
        <v>12</v>
      </c>
      <c r="B7" s="6" t="s">
        <v>13</v>
      </c>
      <c r="C7" s="258">
        <v>8</v>
      </c>
      <c r="D7" s="258">
        <v>130503154</v>
      </c>
      <c r="E7" s="258">
        <v>0</v>
      </c>
      <c r="F7" s="258">
        <v>0</v>
      </c>
      <c r="G7" s="258">
        <f>D7</f>
        <v>130503154</v>
      </c>
      <c r="H7" s="257">
        <f>G7/G12*100</f>
        <v>50.010904987919211</v>
      </c>
      <c r="I7" s="258">
        <f>D7</f>
        <v>130503154</v>
      </c>
      <c r="J7" s="258">
        <v>0</v>
      </c>
      <c r="K7" s="258">
        <f>I7</f>
        <v>130503154</v>
      </c>
      <c r="L7" s="257">
        <f>K7/K12*100</f>
        <v>50.010904987919211</v>
      </c>
      <c r="M7" s="257">
        <v>0</v>
      </c>
      <c r="N7" s="257">
        <f>H7</f>
        <v>50.010904987919211</v>
      </c>
      <c r="O7" s="257">
        <v>0</v>
      </c>
      <c r="P7" s="257">
        <v>0</v>
      </c>
      <c r="Q7" s="257">
        <v>0</v>
      </c>
      <c r="R7" s="257">
        <v>0</v>
      </c>
      <c r="S7" s="258">
        <f>D7</f>
        <v>130503154</v>
      </c>
    </row>
    <row r="8" spans="1:22" x14ac:dyDescent="0.25">
      <c r="A8" s="7" t="s">
        <v>14</v>
      </c>
      <c r="B8" s="8" t="s">
        <v>15</v>
      </c>
      <c r="C8" s="258">
        <v>92818</v>
      </c>
      <c r="D8" s="258">
        <v>130446241</v>
      </c>
      <c r="E8" s="258">
        <v>0</v>
      </c>
      <c r="F8" s="258">
        <v>0</v>
      </c>
      <c r="G8" s="258">
        <f>D8</f>
        <v>130446241</v>
      </c>
      <c r="H8" s="257">
        <f>G8/G12*100</f>
        <v>49.989095012080789</v>
      </c>
      <c r="I8" s="258">
        <f>D8</f>
        <v>130446241</v>
      </c>
      <c r="J8" s="258">
        <v>0</v>
      </c>
      <c r="K8" s="258">
        <f>I8</f>
        <v>130446241</v>
      </c>
      <c r="L8" s="257">
        <f>K8/K12*100</f>
        <v>49.989095012080789</v>
      </c>
      <c r="M8" s="257">
        <v>0</v>
      </c>
      <c r="N8" s="257">
        <f>H8</f>
        <v>49.989095012080789</v>
      </c>
      <c r="O8" s="257">
        <v>0</v>
      </c>
      <c r="P8" s="257">
        <v>0</v>
      </c>
      <c r="Q8" s="257" t="s">
        <v>16</v>
      </c>
      <c r="R8" s="257" t="s">
        <v>16</v>
      </c>
      <c r="S8" s="258">
        <v>130176169</v>
      </c>
      <c r="V8" s="27"/>
    </row>
    <row r="9" spans="1:22" ht="30" x14ac:dyDescent="0.25">
      <c r="A9" s="7" t="s">
        <v>17</v>
      </c>
      <c r="B9" s="8" t="s">
        <v>18</v>
      </c>
      <c r="C9" s="258" t="s">
        <v>3430</v>
      </c>
      <c r="D9" s="258" t="s">
        <v>3430</v>
      </c>
      <c r="E9" s="258" t="s">
        <v>3430</v>
      </c>
      <c r="F9" s="258">
        <v>0</v>
      </c>
      <c r="G9" s="258">
        <v>0</v>
      </c>
      <c r="H9" s="257">
        <v>0</v>
      </c>
      <c r="I9" s="258">
        <v>0</v>
      </c>
      <c r="J9" s="258">
        <v>0</v>
      </c>
      <c r="K9" s="258">
        <v>0</v>
      </c>
      <c r="L9" s="257">
        <v>0</v>
      </c>
      <c r="M9" s="257">
        <v>0</v>
      </c>
      <c r="N9" s="257">
        <v>0</v>
      </c>
      <c r="O9" s="257">
        <v>0</v>
      </c>
      <c r="P9" s="257">
        <v>0</v>
      </c>
      <c r="Q9" s="257" t="s">
        <v>16</v>
      </c>
      <c r="R9" s="257" t="s">
        <v>16</v>
      </c>
      <c r="S9" s="258">
        <v>0</v>
      </c>
    </row>
    <row r="10" spans="1:22" ht="30" x14ac:dyDescent="0.25">
      <c r="A10" s="110" t="s">
        <v>19</v>
      </c>
      <c r="B10" s="8" t="s">
        <v>20</v>
      </c>
      <c r="C10" s="258">
        <v>0</v>
      </c>
      <c r="D10" s="258">
        <v>0</v>
      </c>
      <c r="E10" s="258">
        <v>0</v>
      </c>
      <c r="F10" s="258">
        <v>0</v>
      </c>
      <c r="G10" s="258">
        <v>0</v>
      </c>
      <c r="H10" s="257">
        <v>0</v>
      </c>
      <c r="I10" s="258">
        <v>0</v>
      </c>
      <c r="J10" s="258">
        <v>0</v>
      </c>
      <c r="K10" s="258">
        <v>0</v>
      </c>
      <c r="L10" s="257">
        <v>0</v>
      </c>
      <c r="M10" s="257">
        <v>0</v>
      </c>
      <c r="N10" s="257">
        <v>0</v>
      </c>
      <c r="O10" s="257">
        <v>0</v>
      </c>
      <c r="P10" s="257">
        <v>0</v>
      </c>
      <c r="Q10" s="257" t="s">
        <v>16</v>
      </c>
      <c r="R10" s="257" t="s">
        <v>16</v>
      </c>
      <c r="S10" s="258">
        <v>0</v>
      </c>
    </row>
    <row r="11" spans="1:22" ht="30" x14ac:dyDescent="0.25">
      <c r="A11" s="110" t="s">
        <v>21</v>
      </c>
      <c r="B11" s="6" t="s">
        <v>22</v>
      </c>
      <c r="C11" s="258">
        <v>0</v>
      </c>
      <c r="D11" s="258">
        <v>0</v>
      </c>
      <c r="E11" s="258">
        <v>0</v>
      </c>
      <c r="F11" s="258">
        <v>0</v>
      </c>
      <c r="G11" s="258">
        <v>0</v>
      </c>
      <c r="H11" s="257">
        <v>0</v>
      </c>
      <c r="I11" s="258">
        <v>0</v>
      </c>
      <c r="J11" s="258">
        <v>0</v>
      </c>
      <c r="K11" s="258">
        <v>0</v>
      </c>
      <c r="L11" s="257">
        <v>0</v>
      </c>
      <c r="M11" s="257">
        <v>0</v>
      </c>
      <c r="N11" s="257">
        <v>0</v>
      </c>
      <c r="O11" s="257">
        <v>0</v>
      </c>
      <c r="P11" s="257">
        <v>0</v>
      </c>
      <c r="Q11" s="257" t="s">
        <v>16</v>
      </c>
      <c r="R11" s="257" t="s">
        <v>16</v>
      </c>
      <c r="S11" s="258">
        <v>0</v>
      </c>
    </row>
    <row r="12" spans="1:22" s="31" customFormat="1" x14ac:dyDescent="0.25">
      <c r="A12" s="135"/>
      <c r="B12" s="136" t="s">
        <v>11</v>
      </c>
      <c r="C12" s="137">
        <f>C7+C8+C11+C10</f>
        <v>92826</v>
      </c>
      <c r="D12" s="137">
        <f>D7+D8+D11+D10</f>
        <v>260949395</v>
      </c>
      <c r="E12" s="137">
        <f t="shared" ref="E12:J12" si="0">E7+E8+E11</f>
        <v>0</v>
      </c>
      <c r="F12" s="137">
        <f>F7+F8+F9</f>
        <v>0</v>
      </c>
      <c r="G12" s="137">
        <f>G7+G8+G9</f>
        <v>260949395</v>
      </c>
      <c r="H12" s="138">
        <f t="shared" si="0"/>
        <v>100</v>
      </c>
      <c r="I12" s="137">
        <f>I7+I8+I9</f>
        <v>260949395</v>
      </c>
      <c r="J12" s="137">
        <f t="shared" si="0"/>
        <v>0</v>
      </c>
      <c r="K12" s="137">
        <f t="shared" ref="K12:N12" si="1">K7+K8+K9</f>
        <v>260949395</v>
      </c>
      <c r="L12" s="138">
        <f t="shared" si="1"/>
        <v>100</v>
      </c>
      <c r="M12" s="138">
        <f t="shared" si="1"/>
        <v>0</v>
      </c>
      <c r="N12" s="138">
        <f t="shared" si="1"/>
        <v>100</v>
      </c>
      <c r="O12" s="220" t="s">
        <v>96</v>
      </c>
      <c r="P12" s="221" t="s">
        <v>96</v>
      </c>
      <c r="Q12" s="370" t="s">
        <v>96</v>
      </c>
      <c r="R12" s="371"/>
      <c r="S12" s="137">
        <f>S7+S8+S9</f>
        <v>260679323</v>
      </c>
      <c r="T12" s="139"/>
    </row>
    <row r="13" spans="1:22" x14ac:dyDescent="0.25">
      <c r="D13" s="27"/>
      <c r="S13" s="27"/>
    </row>
    <row r="14" spans="1:22" x14ac:dyDescent="0.25">
      <c r="S14" s="27"/>
    </row>
    <row r="15" spans="1:22" x14ac:dyDescent="0.25">
      <c r="G15" s="157"/>
      <c r="H15" s="157"/>
      <c r="I15" s="157"/>
    </row>
    <row r="16" spans="1:22" x14ac:dyDescent="0.25">
      <c r="G16" s="157"/>
      <c r="H16" s="157"/>
      <c r="I16" s="157"/>
    </row>
    <row r="17" spans="7:9" x14ac:dyDescent="0.25">
      <c r="G17" s="157"/>
      <c r="H17" s="157"/>
      <c r="I17" s="157"/>
    </row>
    <row r="18" spans="7:9" x14ac:dyDescent="0.25">
      <c r="G18" s="157"/>
      <c r="H18" s="157"/>
      <c r="I18" s="157"/>
    </row>
    <row r="19" spans="7:9" x14ac:dyDescent="0.25">
      <c r="G19" s="157"/>
      <c r="H19" s="157"/>
      <c r="I19" s="157"/>
    </row>
    <row r="20" spans="7:9" x14ac:dyDescent="0.25">
      <c r="G20" s="157"/>
      <c r="H20" s="157"/>
      <c r="I20" s="157"/>
    </row>
  </sheetData>
  <mergeCells count="21">
    <mergeCell ref="Q12:R12"/>
    <mergeCell ref="G4:G6"/>
    <mergeCell ref="H4:H6"/>
    <mergeCell ref="O4:P4"/>
    <mergeCell ref="Q4:R4"/>
    <mergeCell ref="Q5:Q6"/>
    <mergeCell ref="R5:R6"/>
    <mergeCell ref="S4:S6"/>
    <mergeCell ref="I5:K5"/>
    <mergeCell ref="L5:L6"/>
    <mergeCell ref="O5:O6"/>
    <mergeCell ref="P5:P6"/>
    <mergeCell ref="I4:L4"/>
    <mergeCell ref="M4:M6"/>
    <mergeCell ref="N4:N6"/>
    <mergeCell ref="F4:F6"/>
    <mergeCell ref="A4:A6"/>
    <mergeCell ref="B4:B6"/>
    <mergeCell ref="C4:C6"/>
    <mergeCell ref="D4:D6"/>
    <mergeCell ref="E4:E6"/>
  </mergeCells>
  <pageMargins left="0.59055118110236227" right="0.31496062992125984" top="0.44" bottom="0.15748031496062992" header="0.4" footer="0.11811023622047245"/>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zoomScaleNormal="100" workbookViewId="0">
      <selection activeCell="S10" sqref="S10"/>
    </sheetView>
  </sheetViews>
  <sheetFormatPr defaultRowHeight="15" x14ac:dyDescent="0.25"/>
  <cols>
    <col min="2" max="2" width="30.5703125" customWidth="1"/>
    <col min="3" max="3" width="13" customWidth="1"/>
    <col min="4" max="4" width="13.28515625" style="50" customWidth="1"/>
    <col min="5" max="5" width="9.7109375" customWidth="1"/>
    <col min="6" max="6" width="13.5703125" customWidth="1"/>
    <col min="7" max="7" width="15.140625" style="50"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157" customFormat="1" x14ac:dyDescent="0.25">
      <c r="D1" s="50"/>
      <c r="G1" s="50"/>
    </row>
    <row r="2" spans="1:19" s="157" customFormat="1" x14ac:dyDescent="0.25">
      <c r="D2" s="50"/>
      <c r="G2" s="50"/>
    </row>
    <row r="3" spans="1:19" ht="15.75" x14ac:dyDescent="0.3">
      <c r="A3" s="129" t="s">
        <v>3357</v>
      </c>
      <c r="B3" s="130"/>
      <c r="C3" s="131"/>
      <c r="D3" s="132"/>
      <c r="E3" s="9"/>
      <c r="F3" s="9"/>
      <c r="G3" s="43"/>
      <c r="H3" s="9"/>
      <c r="I3" s="9"/>
      <c r="J3" s="9"/>
      <c r="K3" s="9"/>
      <c r="L3" s="9"/>
      <c r="M3" s="9"/>
      <c r="N3" s="9"/>
      <c r="O3" s="10"/>
      <c r="P3" s="10"/>
      <c r="Q3" s="10"/>
      <c r="R3" s="10"/>
      <c r="S3" s="11"/>
    </row>
    <row r="4" spans="1:19" ht="54.75" customHeight="1" x14ac:dyDescent="0.25">
      <c r="A4" s="364" t="s">
        <v>0</v>
      </c>
      <c r="B4" s="364" t="s">
        <v>112</v>
      </c>
      <c r="C4" s="363" t="s">
        <v>2</v>
      </c>
      <c r="D4" s="372" t="s">
        <v>98</v>
      </c>
      <c r="E4" s="373" t="s">
        <v>99</v>
      </c>
      <c r="F4" s="373" t="s">
        <v>100</v>
      </c>
      <c r="G4" s="372" t="s">
        <v>3</v>
      </c>
      <c r="H4" s="373" t="s">
        <v>4</v>
      </c>
      <c r="I4" s="373" t="s">
        <v>5</v>
      </c>
      <c r="J4" s="373"/>
      <c r="K4" s="373"/>
      <c r="L4" s="373"/>
      <c r="M4" s="373" t="s">
        <v>114</v>
      </c>
      <c r="N4" s="373" t="s">
        <v>6</v>
      </c>
      <c r="O4" s="363" t="s">
        <v>66</v>
      </c>
      <c r="P4" s="363"/>
      <c r="Q4" s="373" t="s">
        <v>7</v>
      </c>
      <c r="R4" s="373"/>
      <c r="S4" s="378" t="s">
        <v>106</v>
      </c>
    </row>
    <row r="5" spans="1:19" ht="44.25" customHeight="1" x14ac:dyDescent="0.25">
      <c r="A5" s="365"/>
      <c r="B5" s="365"/>
      <c r="C5" s="363"/>
      <c r="D5" s="372"/>
      <c r="E5" s="373"/>
      <c r="F5" s="373"/>
      <c r="G5" s="372"/>
      <c r="H5" s="373"/>
      <c r="I5" s="376" t="s">
        <v>8</v>
      </c>
      <c r="J5" s="376"/>
      <c r="K5" s="376"/>
      <c r="L5" s="376" t="s">
        <v>9</v>
      </c>
      <c r="M5" s="373"/>
      <c r="N5" s="373"/>
      <c r="O5" s="376" t="s">
        <v>105</v>
      </c>
      <c r="P5" s="381" t="s">
        <v>104</v>
      </c>
      <c r="Q5" s="383" t="s">
        <v>105</v>
      </c>
      <c r="R5" s="378" t="s">
        <v>104</v>
      </c>
      <c r="S5" s="380"/>
    </row>
    <row r="6" spans="1:19" ht="46.5" customHeight="1" x14ac:dyDescent="0.25">
      <c r="A6" s="366"/>
      <c r="B6" s="366"/>
      <c r="C6" s="363"/>
      <c r="D6" s="372"/>
      <c r="E6" s="373"/>
      <c r="F6" s="373"/>
      <c r="G6" s="372"/>
      <c r="H6" s="373"/>
      <c r="I6" s="28" t="s">
        <v>120</v>
      </c>
      <c r="J6" s="156" t="s">
        <v>10</v>
      </c>
      <c r="K6" s="28" t="s">
        <v>11</v>
      </c>
      <c r="L6" s="376"/>
      <c r="M6" s="373"/>
      <c r="N6" s="373"/>
      <c r="O6" s="376"/>
      <c r="P6" s="382"/>
      <c r="Q6" s="383"/>
      <c r="R6" s="379"/>
      <c r="S6" s="379"/>
    </row>
    <row r="7" spans="1:19" ht="16.5" customHeight="1" x14ac:dyDescent="0.25">
      <c r="A7" s="39"/>
      <c r="B7" s="39" t="s">
        <v>75</v>
      </c>
      <c r="C7" s="38" t="s">
        <v>76</v>
      </c>
      <c r="D7" s="51" t="s">
        <v>77</v>
      </c>
      <c r="E7" s="41" t="s">
        <v>78</v>
      </c>
      <c r="F7" s="41" t="s">
        <v>79</v>
      </c>
      <c r="G7" s="51"/>
      <c r="H7" s="33"/>
      <c r="I7" s="28"/>
      <c r="J7" s="28"/>
      <c r="K7" s="28"/>
      <c r="L7" s="34"/>
      <c r="M7" s="33"/>
      <c r="N7" s="33"/>
      <c r="O7" s="34"/>
      <c r="P7" s="32"/>
      <c r="Q7" s="133"/>
      <c r="R7" s="134"/>
      <c r="S7" s="134"/>
    </row>
    <row r="8" spans="1:19" s="31" customFormat="1" ht="15.75" x14ac:dyDescent="0.3">
      <c r="A8" s="63">
        <v>1</v>
      </c>
      <c r="B8" s="26" t="s">
        <v>23</v>
      </c>
      <c r="C8" s="29"/>
      <c r="D8" s="48"/>
      <c r="E8" s="30"/>
      <c r="F8" s="30"/>
      <c r="G8" s="48"/>
      <c r="H8" s="30"/>
      <c r="I8" s="3"/>
      <c r="J8" s="3"/>
      <c r="K8" s="3"/>
      <c r="L8" s="3"/>
      <c r="M8" s="3"/>
      <c r="N8" s="3"/>
      <c r="O8" s="83"/>
      <c r="P8" s="83"/>
      <c r="Q8" s="377"/>
      <c r="R8" s="377"/>
      <c r="S8" s="67"/>
    </row>
    <row r="9" spans="1:19" ht="27" x14ac:dyDescent="0.3">
      <c r="A9" s="14" t="s">
        <v>24</v>
      </c>
      <c r="B9" s="15" t="s">
        <v>25</v>
      </c>
      <c r="C9" s="153">
        <v>4</v>
      </c>
      <c r="D9" s="153">
        <f t="shared" ref="D9:S9" si="0">SUM(D10:D13)</f>
        <v>1342</v>
      </c>
      <c r="E9" s="153">
        <f t="shared" si="0"/>
        <v>0</v>
      </c>
      <c r="F9" s="153">
        <f t="shared" si="0"/>
        <v>0</v>
      </c>
      <c r="G9" s="153">
        <f t="shared" si="0"/>
        <v>1342</v>
      </c>
      <c r="H9" s="223">
        <f t="shared" si="0"/>
        <v>5.1427595760473012E-4</v>
      </c>
      <c r="I9" s="153">
        <f t="shared" si="0"/>
        <v>1342</v>
      </c>
      <c r="J9" s="153">
        <f t="shared" si="0"/>
        <v>0</v>
      </c>
      <c r="K9" s="153">
        <f t="shared" si="0"/>
        <v>1342</v>
      </c>
      <c r="L9" s="223">
        <f t="shared" si="0"/>
        <v>5.1427595760473012E-4</v>
      </c>
      <c r="M9" s="153">
        <f t="shared" si="0"/>
        <v>0</v>
      </c>
      <c r="N9" s="223">
        <f t="shared" si="0"/>
        <v>5.1427595760473012E-4</v>
      </c>
      <c r="O9" s="153">
        <f t="shared" si="0"/>
        <v>0</v>
      </c>
      <c r="P9" s="153">
        <f t="shared" si="0"/>
        <v>0</v>
      </c>
      <c r="Q9" s="153">
        <f t="shared" si="0"/>
        <v>0</v>
      </c>
      <c r="R9" s="153">
        <f t="shared" si="0"/>
        <v>0</v>
      </c>
      <c r="S9" s="153">
        <f t="shared" si="0"/>
        <v>1342</v>
      </c>
    </row>
    <row r="10" spans="1:19" s="55" customFormat="1" x14ac:dyDescent="0.25">
      <c r="A10" s="60" t="s">
        <v>53</v>
      </c>
      <c r="B10" s="15" t="s">
        <v>68</v>
      </c>
      <c r="C10" s="16">
        <v>1</v>
      </c>
      <c r="D10" s="45">
        <v>200</v>
      </c>
      <c r="E10" s="58">
        <v>0</v>
      </c>
      <c r="F10" s="58">
        <v>0</v>
      </c>
      <c r="G10" s="46">
        <f>+D10+E10+F10</f>
        <v>200</v>
      </c>
      <c r="H10" s="77">
        <f>G10/Summary!$D$12%</f>
        <v>7.6643212757783929E-5</v>
      </c>
      <c r="I10" s="59">
        <f>G10</f>
        <v>200</v>
      </c>
      <c r="J10" s="18">
        <v>0</v>
      </c>
      <c r="K10" s="54">
        <f>I10+J10</f>
        <v>200</v>
      </c>
      <c r="L10" s="82">
        <f>K10/Summary!$G$12%</f>
        <v>7.6643212757783929E-5</v>
      </c>
      <c r="M10" s="18">
        <v>0</v>
      </c>
      <c r="N10" s="18">
        <f>(G10+M10)/Summary!$D$12%</f>
        <v>7.6643212757783929E-5</v>
      </c>
      <c r="O10" s="59">
        <v>0</v>
      </c>
      <c r="P10" s="59">
        <f>O10/G10%</f>
        <v>0</v>
      </c>
      <c r="Q10" s="40">
        <v>0</v>
      </c>
      <c r="R10" s="40">
        <f>Q10/G10%</f>
        <v>0</v>
      </c>
      <c r="S10" s="17">
        <f>G10</f>
        <v>200</v>
      </c>
    </row>
    <row r="11" spans="1:19" s="55" customFormat="1" x14ac:dyDescent="0.25">
      <c r="A11" s="60" t="s">
        <v>60</v>
      </c>
      <c r="B11" s="15" t="s">
        <v>69</v>
      </c>
      <c r="C11" s="16">
        <v>1</v>
      </c>
      <c r="D11" s="45">
        <v>140</v>
      </c>
      <c r="E11" s="58">
        <v>0</v>
      </c>
      <c r="F11" s="58">
        <v>0</v>
      </c>
      <c r="G11" s="46">
        <f t="shared" ref="G11:G13" si="1">+D11+E11+F11</f>
        <v>140</v>
      </c>
      <c r="H11" s="311">
        <f>G11/Summary!$D$12%</f>
        <v>5.3650248930448753E-5</v>
      </c>
      <c r="I11" s="59">
        <f t="shared" ref="I11:I16" si="2">G11</f>
        <v>140</v>
      </c>
      <c r="J11" s="18">
        <v>0</v>
      </c>
      <c r="K11" s="54">
        <f t="shared" ref="K11:K16" si="3">I11+J11</f>
        <v>140</v>
      </c>
      <c r="L11" s="82">
        <f>K11/Summary!$G$12%</f>
        <v>5.3650248930448753E-5</v>
      </c>
      <c r="M11" s="18">
        <v>0</v>
      </c>
      <c r="N11" s="18">
        <f>(G11+M11)/Summary!$D$12%</f>
        <v>5.3650248930448753E-5</v>
      </c>
      <c r="O11" s="59">
        <v>0</v>
      </c>
      <c r="P11" s="59">
        <f>O11/G11%</f>
        <v>0</v>
      </c>
      <c r="Q11" s="59">
        <v>0</v>
      </c>
      <c r="R11" s="59">
        <f>Q11/G11%</f>
        <v>0</v>
      </c>
      <c r="S11" s="17">
        <f t="shared" ref="S11:S23" si="4">G11</f>
        <v>140</v>
      </c>
    </row>
    <row r="12" spans="1:19" s="55" customFormat="1" x14ac:dyDescent="0.25">
      <c r="A12" s="60" t="s">
        <v>97</v>
      </c>
      <c r="B12" s="15" t="s">
        <v>122</v>
      </c>
      <c r="C12" s="16">
        <v>1</v>
      </c>
      <c r="D12" s="45">
        <v>2</v>
      </c>
      <c r="E12" s="58">
        <v>0</v>
      </c>
      <c r="F12" s="58">
        <v>0</v>
      </c>
      <c r="G12" s="46">
        <f t="shared" si="1"/>
        <v>2</v>
      </c>
      <c r="H12" s="77">
        <f>G12/Summary!$D$12%</f>
        <v>7.6643212757783937E-7</v>
      </c>
      <c r="I12" s="59">
        <f t="shared" si="2"/>
        <v>2</v>
      </c>
      <c r="J12" s="18">
        <v>0</v>
      </c>
      <c r="K12" s="54">
        <f t="shared" si="3"/>
        <v>2</v>
      </c>
      <c r="L12" s="82">
        <f>K12/Summary!$G$12%</f>
        <v>7.6643212757783937E-7</v>
      </c>
      <c r="M12" s="18">
        <v>0</v>
      </c>
      <c r="N12" s="18">
        <f>(G12+M12)/Summary!$D$12%</f>
        <v>7.6643212757783937E-7</v>
      </c>
      <c r="O12" s="59">
        <v>0</v>
      </c>
      <c r="P12" s="59">
        <f>O12/G12%</f>
        <v>0</v>
      </c>
      <c r="Q12" s="59">
        <v>0</v>
      </c>
      <c r="R12" s="59">
        <f>Q12/G12%</f>
        <v>0</v>
      </c>
      <c r="S12" s="17">
        <f t="shared" si="4"/>
        <v>2</v>
      </c>
    </row>
    <row r="13" spans="1:19" s="55" customFormat="1" x14ac:dyDescent="0.25">
      <c r="A13" s="333" t="s">
        <v>3571</v>
      </c>
      <c r="B13" s="334" t="s">
        <v>135</v>
      </c>
      <c r="C13" s="335">
        <v>1</v>
      </c>
      <c r="D13" s="336">
        <v>1000</v>
      </c>
      <c r="E13" s="58">
        <v>0</v>
      </c>
      <c r="F13" s="58">
        <v>0</v>
      </c>
      <c r="G13" s="46">
        <f t="shared" si="1"/>
        <v>1000</v>
      </c>
      <c r="H13" s="77">
        <f>G13/Summary!$D$12%</f>
        <v>3.8321606378891965E-4</v>
      </c>
      <c r="I13" s="59">
        <f t="shared" si="2"/>
        <v>1000</v>
      </c>
      <c r="J13" s="18">
        <v>0</v>
      </c>
      <c r="K13" s="54">
        <f t="shared" si="3"/>
        <v>1000</v>
      </c>
      <c r="L13" s="82">
        <f>K13/Summary!$G$12%</f>
        <v>3.8321606378891965E-4</v>
      </c>
      <c r="M13" s="18">
        <v>0</v>
      </c>
      <c r="N13" s="18">
        <f>(G13+M13)/Summary!$D$12%</f>
        <v>3.8321606378891965E-4</v>
      </c>
      <c r="O13" s="59">
        <v>0</v>
      </c>
      <c r="P13" s="59">
        <f>O13/G13%</f>
        <v>0</v>
      </c>
      <c r="Q13" s="59">
        <v>0</v>
      </c>
      <c r="R13" s="59">
        <f>Q13/G13%</f>
        <v>0</v>
      </c>
      <c r="S13" s="17">
        <f t="shared" ref="S13" si="5">G13</f>
        <v>1000</v>
      </c>
    </row>
    <row r="14" spans="1:19" ht="27" x14ac:dyDescent="0.25">
      <c r="A14" s="14" t="s">
        <v>26</v>
      </c>
      <c r="B14" s="15" t="s">
        <v>27</v>
      </c>
      <c r="C14" s="16">
        <v>0</v>
      </c>
      <c r="D14" s="46"/>
      <c r="E14" s="58">
        <v>0</v>
      </c>
      <c r="F14" s="58">
        <v>0</v>
      </c>
      <c r="G14" s="46">
        <f>+D14+E14+F14</f>
        <v>0</v>
      </c>
      <c r="H14" s="77">
        <f>G14/Summary!$D$12%</f>
        <v>0</v>
      </c>
      <c r="I14" s="59">
        <f t="shared" si="2"/>
        <v>0</v>
      </c>
      <c r="J14" s="18">
        <v>0</v>
      </c>
      <c r="K14" s="54">
        <f t="shared" si="3"/>
        <v>0</v>
      </c>
      <c r="L14" s="82">
        <f>K14/Summary!$G$12%</f>
        <v>0</v>
      </c>
      <c r="M14" s="18">
        <v>0</v>
      </c>
      <c r="N14" s="18">
        <f>(G14+M14)/Summary!$D$12%</f>
        <v>0</v>
      </c>
      <c r="O14" s="59">
        <v>0</v>
      </c>
      <c r="P14" s="59">
        <v>0</v>
      </c>
      <c r="Q14" s="59">
        <v>0</v>
      </c>
      <c r="R14" s="59">
        <v>0</v>
      </c>
      <c r="S14" s="17">
        <f t="shared" si="4"/>
        <v>0</v>
      </c>
    </row>
    <row r="15" spans="1:19" x14ac:dyDescent="0.25">
      <c r="A15" s="14" t="s">
        <v>28</v>
      </c>
      <c r="B15" s="12" t="s">
        <v>29</v>
      </c>
      <c r="C15" s="19">
        <v>0</v>
      </c>
      <c r="D15" s="47">
        <v>0</v>
      </c>
      <c r="E15" s="58">
        <v>0</v>
      </c>
      <c r="F15" s="58">
        <v>0</v>
      </c>
      <c r="G15" s="46">
        <f>+D15+E15+F15</f>
        <v>0</v>
      </c>
      <c r="H15" s="77">
        <f>G15/Summary!$D$12%</f>
        <v>0</v>
      </c>
      <c r="I15" s="59">
        <f t="shared" si="2"/>
        <v>0</v>
      </c>
      <c r="J15" s="18">
        <v>0</v>
      </c>
      <c r="K15" s="54">
        <f t="shared" si="3"/>
        <v>0</v>
      </c>
      <c r="L15" s="82">
        <f>K15/Summary!$G$12%</f>
        <v>0</v>
      </c>
      <c r="M15" s="18">
        <v>0</v>
      </c>
      <c r="N15" s="18">
        <f>(G15+M15)/Summary!$D$12%</f>
        <v>0</v>
      </c>
      <c r="O15" s="59">
        <v>0</v>
      </c>
      <c r="P15" s="59">
        <v>0</v>
      </c>
      <c r="Q15" s="59">
        <v>0</v>
      </c>
      <c r="R15" s="59">
        <v>0</v>
      </c>
      <c r="S15" s="17">
        <f t="shared" si="4"/>
        <v>0</v>
      </c>
    </row>
    <row r="16" spans="1:19" x14ac:dyDescent="0.25">
      <c r="A16" s="13" t="s">
        <v>30</v>
      </c>
      <c r="B16" s="20" t="s">
        <v>38</v>
      </c>
      <c r="C16" s="53"/>
      <c r="D16" s="76"/>
      <c r="E16" s="52"/>
      <c r="F16" s="70"/>
      <c r="G16" s="46">
        <f>+D16+E16+F16</f>
        <v>0</v>
      </c>
      <c r="H16" s="77">
        <f>G16/Summary!$D$12%</f>
        <v>0</v>
      </c>
      <c r="I16" s="59">
        <f t="shared" si="2"/>
        <v>0</v>
      </c>
      <c r="J16" s="18">
        <v>0</v>
      </c>
      <c r="K16" s="54">
        <f t="shared" si="3"/>
        <v>0</v>
      </c>
      <c r="L16" s="82">
        <f>K16/Summary!$G$12%</f>
        <v>0</v>
      </c>
      <c r="M16" s="18">
        <v>0</v>
      </c>
      <c r="N16" s="18">
        <f>(G16+M16)/Summary!$D$12%</f>
        <v>0</v>
      </c>
      <c r="O16" s="59">
        <v>0</v>
      </c>
      <c r="P16" s="59">
        <v>0</v>
      </c>
      <c r="Q16" s="59">
        <v>0</v>
      </c>
      <c r="R16" s="59">
        <v>0</v>
      </c>
      <c r="S16" s="17">
        <f t="shared" si="4"/>
        <v>0</v>
      </c>
    </row>
    <row r="17" spans="1:19" s="31" customFormat="1" ht="15.75" x14ac:dyDescent="0.3">
      <c r="A17" s="30"/>
      <c r="B17" s="29" t="s">
        <v>72</v>
      </c>
      <c r="C17" s="75">
        <f t="shared" ref="C17:S17" si="6">SUM(C18:C19)</f>
        <v>2</v>
      </c>
      <c r="D17" s="75">
        <f t="shared" si="6"/>
        <v>13438000</v>
      </c>
      <c r="E17" s="75">
        <f t="shared" si="6"/>
        <v>0</v>
      </c>
      <c r="F17" s="75">
        <f t="shared" si="6"/>
        <v>0</v>
      </c>
      <c r="G17" s="75">
        <f t="shared" si="6"/>
        <v>13438000</v>
      </c>
      <c r="H17" s="154">
        <f t="shared" si="6"/>
        <v>5.1496574651955029</v>
      </c>
      <c r="I17" s="75">
        <f t="shared" si="6"/>
        <v>13438000</v>
      </c>
      <c r="J17" s="75">
        <f t="shared" si="6"/>
        <v>0</v>
      </c>
      <c r="K17" s="75">
        <f t="shared" si="6"/>
        <v>13438000</v>
      </c>
      <c r="L17" s="154">
        <f t="shared" si="6"/>
        <v>5.1496574651955029</v>
      </c>
      <c r="M17" s="75">
        <f t="shared" si="6"/>
        <v>0</v>
      </c>
      <c r="N17" s="154">
        <f t="shared" si="6"/>
        <v>5.1496574651955029</v>
      </c>
      <c r="O17" s="75">
        <f t="shared" si="6"/>
        <v>0</v>
      </c>
      <c r="P17" s="75">
        <f t="shared" si="6"/>
        <v>0</v>
      </c>
      <c r="Q17" s="75">
        <f t="shared" si="6"/>
        <v>0</v>
      </c>
      <c r="R17" s="75">
        <f t="shared" si="6"/>
        <v>0</v>
      </c>
      <c r="S17" s="75">
        <f t="shared" si="6"/>
        <v>13438000</v>
      </c>
    </row>
    <row r="18" spans="1:19" s="55" customFormat="1" x14ac:dyDescent="0.25">
      <c r="A18" s="165" t="s">
        <v>53</v>
      </c>
      <c r="B18" s="53" t="s">
        <v>3329</v>
      </c>
      <c r="C18" s="53">
        <v>1</v>
      </c>
      <c r="D18" s="197">
        <v>6915000</v>
      </c>
      <c r="E18" s="58"/>
      <c r="F18" s="58"/>
      <c r="G18" s="46">
        <f t="shared" ref="G18:G23" si="7">+D18+E18+F18</f>
        <v>6915000</v>
      </c>
      <c r="H18" s="208">
        <f>D18/Summary!$D$12%</f>
        <v>2.6499390811003796</v>
      </c>
      <c r="I18" s="59">
        <f t="shared" ref="I18:I23" si="8">G18</f>
        <v>6915000</v>
      </c>
      <c r="J18" s="54"/>
      <c r="K18" s="54">
        <f t="shared" ref="K18:K23" si="9">I18+J18</f>
        <v>6915000</v>
      </c>
      <c r="L18" s="82">
        <f>K18/Summary!$G$12%</f>
        <v>2.6499390811003796</v>
      </c>
      <c r="M18" s="18"/>
      <c r="N18" s="18">
        <f>(G18+M18)/Summary!$D$12%</f>
        <v>2.6499390811003796</v>
      </c>
      <c r="O18" s="59">
        <v>0</v>
      </c>
      <c r="P18" s="59">
        <f t="shared" ref="P18" si="10">O18/G18%</f>
        <v>0</v>
      </c>
      <c r="Q18" s="59">
        <v>0</v>
      </c>
      <c r="R18" s="59">
        <f t="shared" ref="R18" si="11">Q18/G18%</f>
        <v>0</v>
      </c>
      <c r="S18" s="17">
        <f t="shared" ref="S18" si="12">G18</f>
        <v>6915000</v>
      </c>
    </row>
    <row r="19" spans="1:19" s="164" customFormat="1" ht="27" customHeight="1" x14ac:dyDescent="0.25">
      <c r="A19" s="165" t="s">
        <v>60</v>
      </c>
      <c r="B19" s="15" t="s">
        <v>3327</v>
      </c>
      <c r="C19" s="15">
        <v>1</v>
      </c>
      <c r="D19" s="158">
        <f>6523000</f>
        <v>6523000</v>
      </c>
      <c r="E19" s="159">
        <v>0</v>
      </c>
      <c r="F19" s="159">
        <v>0</v>
      </c>
      <c r="G19" s="160">
        <f t="shared" si="7"/>
        <v>6523000</v>
      </c>
      <c r="H19" s="208">
        <f>D19/Summary!$D$12%</f>
        <v>2.4997183840951229</v>
      </c>
      <c r="I19" s="161">
        <f t="shared" si="8"/>
        <v>6523000</v>
      </c>
      <c r="J19" s="158">
        <v>0</v>
      </c>
      <c r="K19" s="158">
        <f t="shared" si="9"/>
        <v>6523000</v>
      </c>
      <c r="L19" s="162">
        <f>K19/Summary!$G$12%</f>
        <v>2.4997183840951229</v>
      </c>
      <c r="M19" s="163">
        <v>0</v>
      </c>
      <c r="N19" s="163">
        <f>(G19+M19)/Summary!$D$12%</f>
        <v>2.4997183840951229</v>
      </c>
      <c r="O19" s="161">
        <v>0</v>
      </c>
      <c r="P19" s="161">
        <f t="shared" ref="P19:P23" si="13">O19/G19%</f>
        <v>0</v>
      </c>
      <c r="Q19" s="161">
        <v>0</v>
      </c>
      <c r="R19" s="161">
        <f t="shared" ref="R19:R23" si="14">Q19/G19%</f>
        <v>0</v>
      </c>
      <c r="S19" s="159">
        <f t="shared" si="4"/>
        <v>6523000</v>
      </c>
    </row>
    <row r="20" spans="1:19" s="164" customFormat="1" ht="27" customHeight="1" x14ac:dyDescent="0.25">
      <c r="A20" s="243" t="s">
        <v>97</v>
      </c>
      <c r="B20" s="244" t="s">
        <v>3428</v>
      </c>
      <c r="C20" s="244">
        <v>0</v>
      </c>
      <c r="D20" s="245">
        <v>0</v>
      </c>
      <c r="E20" s="159">
        <v>0</v>
      </c>
      <c r="F20" s="159">
        <v>0</v>
      </c>
      <c r="G20" s="160">
        <f>+D20+E20+F20</f>
        <v>0</v>
      </c>
      <c r="H20" s="208">
        <f>D20/Summary!$D$12%</f>
        <v>0</v>
      </c>
      <c r="I20" s="161">
        <f>G20</f>
        <v>0</v>
      </c>
      <c r="J20" s="158">
        <v>0</v>
      </c>
      <c r="K20" s="158">
        <f>I20+J20</f>
        <v>0</v>
      </c>
      <c r="L20" s="162">
        <f>K20/Summary!$G$12%</f>
        <v>0</v>
      </c>
      <c r="M20" s="163">
        <v>0</v>
      </c>
      <c r="N20" s="163">
        <f>(G20+M20)/Summary!$D$12%</f>
        <v>0</v>
      </c>
      <c r="O20" s="161">
        <v>0</v>
      </c>
      <c r="P20" s="161" t="s">
        <v>96</v>
      </c>
      <c r="Q20" s="161">
        <v>0</v>
      </c>
      <c r="R20" s="161" t="s">
        <v>96</v>
      </c>
      <c r="S20" s="159">
        <f>G20</f>
        <v>0</v>
      </c>
    </row>
    <row r="21" spans="1:19" s="164" customFormat="1" ht="27" customHeight="1" x14ac:dyDescent="0.25">
      <c r="A21" s="224"/>
      <c r="B21" s="225" t="s">
        <v>3332</v>
      </c>
      <c r="C21" s="226">
        <f t="shared" ref="C21:S21" si="15">SUM(C22:C23)</f>
        <v>2</v>
      </c>
      <c r="D21" s="227">
        <f t="shared" si="15"/>
        <v>117063812</v>
      </c>
      <c r="E21" s="228">
        <f t="shared" si="15"/>
        <v>0</v>
      </c>
      <c r="F21" s="228">
        <f t="shared" si="15"/>
        <v>0</v>
      </c>
      <c r="G21" s="229">
        <f t="shared" si="15"/>
        <v>117063812</v>
      </c>
      <c r="H21" s="233">
        <f t="shared" si="15"/>
        <v>44.860733246766102</v>
      </c>
      <c r="I21" s="230">
        <f t="shared" si="15"/>
        <v>117063812</v>
      </c>
      <c r="J21" s="227">
        <f t="shared" si="15"/>
        <v>0</v>
      </c>
      <c r="K21" s="227">
        <f t="shared" si="15"/>
        <v>117063812</v>
      </c>
      <c r="L21" s="231">
        <f t="shared" si="15"/>
        <v>44.860733246766102</v>
      </c>
      <c r="M21" s="232">
        <f t="shared" si="15"/>
        <v>0</v>
      </c>
      <c r="N21" s="232">
        <f t="shared" si="15"/>
        <v>44.860733246766102</v>
      </c>
      <c r="O21" s="230">
        <f t="shared" si="15"/>
        <v>0</v>
      </c>
      <c r="P21" s="230">
        <f t="shared" si="15"/>
        <v>0</v>
      </c>
      <c r="Q21" s="230">
        <f t="shared" si="15"/>
        <v>0</v>
      </c>
      <c r="R21" s="230">
        <f t="shared" si="15"/>
        <v>0</v>
      </c>
      <c r="S21" s="228">
        <f t="shared" si="15"/>
        <v>117063812</v>
      </c>
    </row>
    <row r="22" spans="1:19" s="55" customFormat="1" ht="27" x14ac:dyDescent="0.25">
      <c r="A22" s="60" t="s">
        <v>53</v>
      </c>
      <c r="B22" s="332" t="s">
        <v>3331</v>
      </c>
      <c r="C22" s="318">
        <v>1</v>
      </c>
      <c r="D22" s="222">
        <v>117063807</v>
      </c>
      <c r="E22" s="58">
        <v>0</v>
      </c>
      <c r="F22" s="58">
        <v>0</v>
      </c>
      <c r="G22" s="46">
        <f t="shared" ref="G22" si="16">+D22+E22+F22</f>
        <v>117063807</v>
      </c>
      <c r="H22" s="77">
        <f>G22/Summary!$D$12%</f>
        <v>44.86073133068578</v>
      </c>
      <c r="I22" s="59">
        <f t="shared" ref="I22" si="17">G22</f>
        <v>117063807</v>
      </c>
      <c r="J22" s="18">
        <v>0</v>
      </c>
      <c r="K22" s="54">
        <f t="shared" ref="K22" si="18">I22+J22</f>
        <v>117063807</v>
      </c>
      <c r="L22" s="82">
        <f>K22/Summary!$G$12%</f>
        <v>44.86073133068578</v>
      </c>
      <c r="M22" s="18">
        <v>0</v>
      </c>
      <c r="N22" s="18">
        <f>(G22+M22)/Summary!$D$12%</f>
        <v>44.86073133068578</v>
      </c>
      <c r="O22" s="59">
        <v>0</v>
      </c>
      <c r="P22" s="59">
        <f>O22/G22%</f>
        <v>0</v>
      </c>
      <c r="Q22" s="59">
        <v>0</v>
      </c>
      <c r="R22" s="59">
        <f>Q22/G22%</f>
        <v>0</v>
      </c>
      <c r="S22" s="222">
        <f>G22</f>
        <v>117063807</v>
      </c>
    </row>
    <row r="23" spans="1:19" s="55" customFormat="1" x14ac:dyDescent="0.25">
      <c r="A23" s="165" t="s">
        <v>60</v>
      </c>
      <c r="B23" s="53" t="s">
        <v>3356</v>
      </c>
      <c r="C23" s="53">
        <v>1</v>
      </c>
      <c r="D23" s="57">
        <v>5</v>
      </c>
      <c r="E23" s="58">
        <v>0</v>
      </c>
      <c r="F23" s="58">
        <v>0</v>
      </c>
      <c r="G23" s="46">
        <f t="shared" si="7"/>
        <v>5</v>
      </c>
      <c r="H23" s="310">
        <f>D23/Summary!$D$12%</f>
        <v>1.9160803189445982E-6</v>
      </c>
      <c r="I23" s="59">
        <f t="shared" si="8"/>
        <v>5</v>
      </c>
      <c r="J23" s="54">
        <v>0</v>
      </c>
      <c r="K23" s="54">
        <f t="shared" si="9"/>
        <v>5</v>
      </c>
      <c r="L23" s="82">
        <f>K23/Summary!$G$12%</f>
        <v>1.9160803189445982E-6</v>
      </c>
      <c r="M23" s="18">
        <v>0</v>
      </c>
      <c r="N23" s="18">
        <f>(G23+M23)/Summary!$D$12%</f>
        <v>1.9160803189445982E-6</v>
      </c>
      <c r="O23" s="59">
        <v>0</v>
      </c>
      <c r="P23" s="59">
        <f t="shared" si="13"/>
        <v>0</v>
      </c>
      <c r="Q23" s="59">
        <v>0</v>
      </c>
      <c r="R23" s="59">
        <f t="shared" si="14"/>
        <v>0</v>
      </c>
      <c r="S23" s="17">
        <f t="shared" si="4"/>
        <v>5</v>
      </c>
    </row>
    <row r="24" spans="1:19" s="74" customFormat="1" ht="15.75" x14ac:dyDescent="0.3">
      <c r="A24" s="62"/>
      <c r="B24" s="61" t="s">
        <v>31</v>
      </c>
      <c r="C24" s="81">
        <f t="shared" ref="C24:S24" si="19">C9+C17+C21</f>
        <v>8</v>
      </c>
      <c r="D24" s="81">
        <f t="shared" si="19"/>
        <v>130503154</v>
      </c>
      <c r="E24" s="81">
        <f t="shared" si="19"/>
        <v>0</v>
      </c>
      <c r="F24" s="81">
        <f t="shared" si="19"/>
        <v>0</v>
      </c>
      <c r="G24" s="81">
        <f t="shared" si="19"/>
        <v>130503154</v>
      </c>
      <c r="H24" s="155">
        <f t="shared" si="19"/>
        <v>50.010904987919211</v>
      </c>
      <c r="I24" s="81">
        <f t="shared" si="19"/>
        <v>130503154</v>
      </c>
      <c r="J24" s="81">
        <f t="shared" si="19"/>
        <v>0</v>
      </c>
      <c r="K24" s="81">
        <f t="shared" si="19"/>
        <v>130503154</v>
      </c>
      <c r="L24" s="155">
        <f t="shared" si="19"/>
        <v>50.010904987919211</v>
      </c>
      <c r="M24" s="81">
        <f t="shared" si="19"/>
        <v>0</v>
      </c>
      <c r="N24" s="155">
        <f t="shared" si="19"/>
        <v>50.010904987919211</v>
      </c>
      <c r="O24" s="81">
        <f t="shared" si="19"/>
        <v>0</v>
      </c>
      <c r="P24" s="81">
        <f t="shared" si="19"/>
        <v>0</v>
      </c>
      <c r="Q24" s="81">
        <f t="shared" si="19"/>
        <v>0</v>
      </c>
      <c r="R24" s="81">
        <f t="shared" si="19"/>
        <v>0</v>
      </c>
      <c r="S24" s="81">
        <f t="shared" si="19"/>
        <v>130503154</v>
      </c>
    </row>
    <row r="25" spans="1:19" s="69" customFormat="1" ht="15.75" x14ac:dyDescent="0.3">
      <c r="A25" s="64"/>
      <c r="B25" s="56"/>
      <c r="C25" s="56"/>
      <c r="D25" s="65"/>
      <c r="E25" s="66"/>
      <c r="F25" s="66"/>
      <c r="G25" s="65"/>
      <c r="H25" s="78"/>
      <c r="I25" s="64"/>
      <c r="J25" s="64"/>
      <c r="K25" s="65"/>
      <c r="L25" s="78"/>
      <c r="M25" s="64"/>
      <c r="N25" s="64"/>
      <c r="O25" s="67"/>
      <c r="P25" s="67"/>
      <c r="Q25" s="67"/>
      <c r="R25" s="67"/>
      <c r="S25" s="68"/>
    </row>
    <row r="26" spans="1:19" s="31" customFormat="1" ht="15.75" x14ac:dyDescent="0.3">
      <c r="A26" s="30">
        <v>2</v>
      </c>
      <c r="B26" s="29" t="s">
        <v>32</v>
      </c>
      <c r="C26" s="29"/>
      <c r="D26" s="48"/>
      <c r="E26" s="30"/>
      <c r="F26" s="30"/>
      <c r="G26" s="48"/>
      <c r="H26" s="80"/>
      <c r="I26" s="30"/>
      <c r="J26" s="30"/>
      <c r="K26" s="48"/>
      <c r="L26" s="80"/>
      <c r="M26" s="30"/>
      <c r="N26" s="30"/>
      <c r="O26" s="3"/>
      <c r="P26" s="3"/>
      <c r="Q26" s="3"/>
      <c r="R26" s="3"/>
      <c r="S26" s="3"/>
    </row>
    <row r="27" spans="1:19" ht="27" x14ac:dyDescent="0.25">
      <c r="A27" s="13" t="s">
        <v>24</v>
      </c>
      <c r="B27" s="20" t="s">
        <v>33</v>
      </c>
      <c r="C27" s="4"/>
      <c r="D27" s="44"/>
      <c r="E27" s="13"/>
      <c r="F27" s="58">
        <v>0</v>
      </c>
      <c r="G27" s="46">
        <f t="shared" ref="G27:G30" si="20">+D27+E27+F27</f>
        <v>0</v>
      </c>
      <c r="H27" s="77">
        <f>G27/Summary!$D$12%</f>
        <v>0</v>
      </c>
      <c r="I27" s="59">
        <f t="shared" ref="I27:I31" si="21">G27</f>
        <v>0</v>
      </c>
      <c r="J27" s="54">
        <v>0</v>
      </c>
      <c r="K27" s="54">
        <f t="shared" ref="K27:K31" si="22">I27+J27</f>
        <v>0</v>
      </c>
      <c r="L27" s="82">
        <f>K27/Summary!$G$12%</f>
        <v>0</v>
      </c>
      <c r="M27" s="18">
        <v>0</v>
      </c>
      <c r="N27" s="18">
        <f>(G27+M27)/Summary!$D$12%</f>
        <v>0</v>
      </c>
      <c r="O27" s="59">
        <v>0</v>
      </c>
      <c r="P27" s="59">
        <v>0</v>
      </c>
      <c r="Q27" s="59">
        <v>0</v>
      </c>
      <c r="R27" s="59">
        <v>0</v>
      </c>
      <c r="S27" s="17">
        <f t="shared" ref="S27:S31" si="23">G27</f>
        <v>0</v>
      </c>
    </row>
    <row r="28" spans="1:19" x14ac:dyDescent="0.25">
      <c r="A28" s="13" t="s">
        <v>34</v>
      </c>
      <c r="B28" s="4" t="s">
        <v>35</v>
      </c>
      <c r="C28" s="58">
        <v>0</v>
      </c>
      <c r="D28" s="58">
        <v>0</v>
      </c>
      <c r="E28" s="58">
        <v>0</v>
      </c>
      <c r="F28" s="58">
        <v>0</v>
      </c>
      <c r="G28" s="46">
        <f t="shared" si="20"/>
        <v>0</v>
      </c>
      <c r="H28" s="77">
        <f>G28/Summary!$D$12%</f>
        <v>0</v>
      </c>
      <c r="I28" s="59">
        <f t="shared" si="21"/>
        <v>0</v>
      </c>
      <c r="J28" s="54">
        <v>0</v>
      </c>
      <c r="K28" s="54">
        <f t="shared" si="22"/>
        <v>0</v>
      </c>
      <c r="L28" s="82">
        <f>K28/Summary!$G$12%</f>
        <v>0</v>
      </c>
      <c r="M28" s="18">
        <v>0</v>
      </c>
      <c r="N28" s="18">
        <f>(G28+M28)/Summary!$D$12%</f>
        <v>0</v>
      </c>
      <c r="O28" s="59">
        <v>0</v>
      </c>
      <c r="P28" s="59">
        <v>0</v>
      </c>
      <c r="Q28" s="59">
        <v>0</v>
      </c>
      <c r="R28" s="59">
        <v>0</v>
      </c>
      <c r="S28" s="17">
        <f t="shared" si="23"/>
        <v>0</v>
      </c>
    </row>
    <row r="29" spans="1:19" x14ac:dyDescent="0.25">
      <c r="A29" s="13" t="s">
        <v>28</v>
      </c>
      <c r="B29" s="4" t="s">
        <v>36</v>
      </c>
      <c r="C29" s="58">
        <v>0</v>
      </c>
      <c r="D29" s="58">
        <v>0</v>
      </c>
      <c r="E29" s="58">
        <v>0</v>
      </c>
      <c r="F29" s="58">
        <v>0</v>
      </c>
      <c r="G29" s="46">
        <f t="shared" si="20"/>
        <v>0</v>
      </c>
      <c r="H29" s="77">
        <f>G29/Summary!$D$12%</f>
        <v>0</v>
      </c>
      <c r="I29" s="59">
        <f t="shared" si="21"/>
        <v>0</v>
      </c>
      <c r="J29" s="54">
        <v>0</v>
      </c>
      <c r="K29" s="54">
        <f t="shared" si="22"/>
        <v>0</v>
      </c>
      <c r="L29" s="82">
        <f>K29/Summary!$G$12%</f>
        <v>0</v>
      </c>
      <c r="M29" s="18">
        <v>0</v>
      </c>
      <c r="N29" s="18">
        <f>(G29+M29)/Summary!$D$12%</f>
        <v>0</v>
      </c>
      <c r="O29" s="59">
        <v>0</v>
      </c>
      <c r="P29" s="59">
        <v>0</v>
      </c>
      <c r="Q29" s="59">
        <v>0</v>
      </c>
      <c r="R29" s="59">
        <v>0</v>
      </c>
      <c r="S29" s="17">
        <f t="shared" si="23"/>
        <v>0</v>
      </c>
    </row>
    <row r="30" spans="1:19" x14ac:dyDescent="0.25">
      <c r="A30" s="13" t="s">
        <v>30</v>
      </c>
      <c r="B30" s="4" t="s">
        <v>37</v>
      </c>
      <c r="C30" s="58">
        <v>0</v>
      </c>
      <c r="D30" s="58">
        <v>0</v>
      </c>
      <c r="E30" s="58">
        <v>0</v>
      </c>
      <c r="F30" s="58">
        <v>0</v>
      </c>
      <c r="G30" s="46">
        <f t="shared" si="20"/>
        <v>0</v>
      </c>
      <c r="H30" s="77">
        <f>G30/Summary!$D$12%</f>
        <v>0</v>
      </c>
      <c r="I30" s="59">
        <f t="shared" si="21"/>
        <v>0</v>
      </c>
      <c r="J30" s="54">
        <v>0</v>
      </c>
      <c r="K30" s="54">
        <f t="shared" si="22"/>
        <v>0</v>
      </c>
      <c r="L30" s="82">
        <f>K30/Summary!$G$12%</f>
        <v>0</v>
      </c>
      <c r="M30" s="18">
        <v>0</v>
      </c>
      <c r="N30" s="18">
        <f>(G30+M30)/Summary!$D$12%</f>
        <v>0</v>
      </c>
      <c r="O30" s="59">
        <v>0</v>
      </c>
      <c r="P30" s="59">
        <v>0</v>
      </c>
      <c r="Q30" s="59">
        <v>0</v>
      </c>
      <c r="R30" s="59">
        <v>0</v>
      </c>
      <c r="S30" s="17">
        <f t="shared" si="23"/>
        <v>0</v>
      </c>
    </row>
    <row r="31" spans="1:19" x14ac:dyDescent="0.25">
      <c r="A31" s="13" t="s">
        <v>56</v>
      </c>
      <c r="B31" s="4" t="s">
        <v>38</v>
      </c>
      <c r="C31" s="53"/>
      <c r="D31" s="54"/>
      <c r="E31" s="52"/>
      <c r="F31" s="52"/>
      <c r="G31" s="46"/>
      <c r="H31" s="77">
        <f>G31/Summary!$D$12%</f>
        <v>0</v>
      </c>
      <c r="I31" s="59">
        <f t="shared" si="21"/>
        <v>0</v>
      </c>
      <c r="J31" s="54">
        <v>0</v>
      </c>
      <c r="K31" s="54">
        <f t="shared" si="22"/>
        <v>0</v>
      </c>
      <c r="L31" s="82">
        <f>K31/Summary!$G$12%</f>
        <v>0</v>
      </c>
      <c r="M31" s="18">
        <v>0</v>
      </c>
      <c r="N31" s="18">
        <f>(G31+M31)/Summary!$D$12%</f>
        <v>0</v>
      </c>
      <c r="O31" s="59">
        <v>0</v>
      </c>
      <c r="P31" s="59">
        <v>0</v>
      </c>
      <c r="Q31" s="59">
        <v>0</v>
      </c>
      <c r="R31" s="59">
        <v>0</v>
      </c>
      <c r="S31" s="17">
        <f t="shared" si="23"/>
        <v>0</v>
      </c>
    </row>
    <row r="32" spans="1:19" s="74" customFormat="1" ht="15.75" x14ac:dyDescent="0.3">
      <c r="A32" s="62"/>
      <c r="B32" s="61" t="s">
        <v>39</v>
      </c>
      <c r="C32" s="61">
        <v>0</v>
      </c>
      <c r="D32" s="71">
        <v>0</v>
      </c>
      <c r="E32" s="72">
        <v>0</v>
      </c>
      <c r="F32" s="72">
        <v>0</v>
      </c>
      <c r="G32" s="71">
        <v>0</v>
      </c>
      <c r="H32" s="79">
        <v>0</v>
      </c>
      <c r="I32" s="71">
        <v>0</v>
      </c>
      <c r="J32" s="71">
        <v>0</v>
      </c>
      <c r="K32" s="71">
        <v>0</v>
      </c>
      <c r="L32" s="79">
        <v>0</v>
      </c>
      <c r="M32" s="71">
        <v>0</v>
      </c>
      <c r="N32" s="79">
        <v>0</v>
      </c>
      <c r="O32" s="73">
        <v>0</v>
      </c>
      <c r="P32" s="73">
        <v>0</v>
      </c>
      <c r="Q32" s="73">
        <v>0</v>
      </c>
      <c r="R32" s="73">
        <v>0</v>
      </c>
      <c r="S32" s="71">
        <v>0</v>
      </c>
    </row>
    <row r="33" spans="1:19" s="89" customFormat="1" ht="45" x14ac:dyDescent="0.3">
      <c r="A33" s="84"/>
      <c r="B33" s="85" t="s">
        <v>40</v>
      </c>
      <c r="C33" s="86">
        <f t="shared" ref="C33:S33" si="24">+C24+C32</f>
        <v>8</v>
      </c>
      <c r="D33" s="86">
        <f t="shared" si="24"/>
        <v>130503154</v>
      </c>
      <c r="E33" s="86">
        <f t="shared" si="24"/>
        <v>0</v>
      </c>
      <c r="F33" s="86">
        <f t="shared" si="24"/>
        <v>0</v>
      </c>
      <c r="G33" s="86">
        <f t="shared" si="24"/>
        <v>130503154</v>
      </c>
      <c r="H33" s="87">
        <f t="shared" si="24"/>
        <v>50.010904987919211</v>
      </c>
      <c r="I33" s="88">
        <f t="shared" si="24"/>
        <v>130503154</v>
      </c>
      <c r="J33" s="88">
        <f t="shared" si="24"/>
        <v>0</v>
      </c>
      <c r="K33" s="88">
        <f t="shared" si="24"/>
        <v>130503154</v>
      </c>
      <c r="L33" s="87">
        <f t="shared" si="24"/>
        <v>50.010904987919211</v>
      </c>
      <c r="M33" s="88">
        <f t="shared" si="24"/>
        <v>0</v>
      </c>
      <c r="N33" s="87">
        <f t="shared" si="24"/>
        <v>50.010904987919211</v>
      </c>
      <c r="O33" s="87">
        <f t="shared" si="24"/>
        <v>0</v>
      </c>
      <c r="P33" s="87">
        <f t="shared" si="24"/>
        <v>0</v>
      </c>
      <c r="Q33" s="87">
        <f t="shared" si="24"/>
        <v>0</v>
      </c>
      <c r="R33" s="87">
        <f t="shared" si="24"/>
        <v>0</v>
      </c>
      <c r="S33" s="88">
        <f t="shared" si="24"/>
        <v>130503154</v>
      </c>
    </row>
    <row r="34" spans="1:19" x14ac:dyDescent="0.25">
      <c r="A34" s="21"/>
      <c r="B34" s="22"/>
      <c r="C34" s="22"/>
      <c r="D34" s="49"/>
      <c r="E34" s="174"/>
      <c r="F34" s="23"/>
      <c r="G34" s="49"/>
      <c r="H34" s="23"/>
      <c r="I34" s="23"/>
      <c r="J34" s="23"/>
      <c r="K34" s="23"/>
      <c r="L34" s="23"/>
      <c r="M34" s="23"/>
      <c r="N34" s="23"/>
      <c r="O34" s="24"/>
      <c r="P34" s="24"/>
      <c r="Q34" s="24"/>
      <c r="R34" s="24"/>
      <c r="S34" s="25"/>
    </row>
    <row r="35" spans="1:19" s="166" customFormat="1" x14ac:dyDescent="0.25">
      <c r="A35" s="103"/>
      <c r="B35" s="104"/>
      <c r="C35" s="104"/>
      <c r="D35" s="105"/>
      <c r="E35" s="106"/>
      <c r="F35" s="106"/>
      <c r="G35" s="105"/>
      <c r="H35" s="106"/>
      <c r="I35" s="106"/>
      <c r="J35" s="106"/>
      <c r="K35" s="106"/>
      <c r="L35" s="106"/>
      <c r="M35" s="106"/>
      <c r="N35" s="106"/>
      <c r="O35" s="107"/>
      <c r="P35" s="107"/>
      <c r="Q35" s="107"/>
      <c r="R35" s="107"/>
      <c r="S35" s="108"/>
    </row>
    <row r="36" spans="1:19" s="55" customFormat="1" x14ac:dyDescent="0.25">
      <c r="A36" s="90"/>
      <c r="B36" s="91"/>
      <c r="C36" s="91"/>
      <c r="D36" s="92"/>
      <c r="E36" s="93"/>
      <c r="F36" s="93"/>
      <c r="G36" s="92"/>
      <c r="H36" s="93"/>
      <c r="I36" s="93"/>
      <c r="J36" s="93"/>
      <c r="K36" s="93"/>
      <c r="L36" s="93"/>
      <c r="M36" s="93"/>
      <c r="N36" s="93"/>
      <c r="O36" s="94"/>
      <c r="P36" s="94"/>
      <c r="Q36" s="94"/>
      <c r="R36" s="94"/>
      <c r="S36" s="95"/>
    </row>
    <row r="37" spans="1:19" s="55" customFormat="1" x14ac:dyDescent="0.25">
      <c r="A37" s="96" t="s">
        <v>42</v>
      </c>
      <c r="B37" s="97"/>
      <c r="C37" s="97"/>
      <c r="D37" s="98"/>
      <c r="E37" s="99"/>
      <c r="F37" s="100"/>
      <c r="G37" s="98"/>
      <c r="H37" s="100"/>
      <c r="I37" s="100"/>
      <c r="J37" s="100"/>
      <c r="K37" s="100"/>
      <c r="L37" s="100"/>
      <c r="M37" s="100"/>
      <c r="N37" s="100"/>
      <c r="O37" s="101"/>
      <c r="P37" s="101"/>
      <c r="Q37" s="101"/>
      <c r="R37" s="101"/>
      <c r="S37" s="102"/>
    </row>
    <row r="38" spans="1:19" s="55" customFormat="1" x14ac:dyDescent="0.25">
      <c r="A38" s="96" t="s">
        <v>43</v>
      </c>
      <c r="B38" s="97"/>
      <c r="C38" s="97"/>
      <c r="D38" s="98"/>
      <c r="E38" s="100"/>
      <c r="F38" s="100"/>
      <c r="G38" s="98"/>
      <c r="H38" s="100"/>
      <c r="I38" s="100"/>
      <c r="J38" s="100"/>
      <c r="K38" s="100"/>
      <c r="L38" s="100"/>
      <c r="M38" s="100"/>
      <c r="N38" s="100"/>
      <c r="O38" s="101"/>
      <c r="P38" s="101"/>
      <c r="Q38" s="101"/>
      <c r="R38" s="101"/>
      <c r="S38" s="102"/>
    </row>
    <row r="39" spans="1:19" s="55" customFormat="1" x14ac:dyDescent="0.25">
      <c r="A39" s="103" t="s">
        <v>44</v>
      </c>
      <c r="B39" s="104"/>
      <c r="C39" s="104"/>
      <c r="D39" s="105"/>
      <c r="E39" s="106"/>
      <c r="F39" s="106"/>
      <c r="G39" s="105"/>
      <c r="H39" s="106"/>
      <c r="I39" s="106"/>
      <c r="J39" s="106"/>
      <c r="K39" s="106"/>
      <c r="L39" s="106"/>
      <c r="M39" s="106"/>
      <c r="N39" s="106"/>
      <c r="O39" s="107"/>
      <c r="P39" s="107"/>
      <c r="Q39" s="107"/>
      <c r="R39" s="107"/>
      <c r="S39" s="108"/>
    </row>
    <row r="40" spans="1:19" ht="15" customHeight="1" x14ac:dyDescent="0.25">
      <c r="A40" s="374" t="s">
        <v>3429</v>
      </c>
      <c r="B40" s="374"/>
      <c r="C40" s="374"/>
      <c r="D40" s="374"/>
      <c r="E40" s="374"/>
      <c r="F40" s="374"/>
      <c r="G40" s="374"/>
      <c r="H40" s="374"/>
      <c r="I40" s="374"/>
      <c r="J40" s="374"/>
      <c r="K40" s="374"/>
      <c r="L40" s="374"/>
    </row>
    <row r="41" spans="1:19" ht="16.5" customHeight="1" x14ac:dyDescent="0.25">
      <c r="A41" s="375"/>
      <c r="B41" s="375"/>
      <c r="C41" s="375"/>
      <c r="D41" s="375"/>
      <c r="E41" s="375"/>
      <c r="F41" s="375"/>
      <c r="G41" s="375"/>
      <c r="H41" s="375"/>
      <c r="I41" s="375"/>
      <c r="J41" s="375"/>
      <c r="K41" s="375"/>
      <c r="L41" s="375"/>
    </row>
    <row r="42" spans="1:19" ht="41.25" customHeight="1" x14ac:dyDescent="0.25">
      <c r="A42" s="375"/>
      <c r="B42" s="375"/>
      <c r="C42" s="375"/>
      <c r="D42" s="375"/>
      <c r="E42" s="375"/>
      <c r="F42" s="375"/>
      <c r="G42" s="375"/>
      <c r="H42" s="375"/>
      <c r="I42" s="375"/>
      <c r="J42" s="375"/>
      <c r="K42" s="375"/>
      <c r="L42" s="375"/>
    </row>
  </sheetData>
  <mergeCells count="22">
    <mergeCell ref="S4:S6"/>
    <mergeCell ref="Q4:R4"/>
    <mergeCell ref="O5:O6"/>
    <mergeCell ref="P5:P6"/>
    <mergeCell ref="Q5:Q6"/>
    <mergeCell ref="M4:M6"/>
    <mergeCell ref="N4:N6"/>
    <mergeCell ref="I5:K5"/>
    <mergeCell ref="L5:L6"/>
    <mergeCell ref="Q8:R8"/>
    <mergeCell ref="R5:R6"/>
    <mergeCell ref="O4:P4"/>
    <mergeCell ref="G4:G6"/>
    <mergeCell ref="H4:H6"/>
    <mergeCell ref="I4:L4"/>
    <mergeCell ref="A40:L42"/>
    <mergeCell ref="F4:F6"/>
    <mergeCell ref="A4:A6"/>
    <mergeCell ref="B4:B6"/>
    <mergeCell ref="C4:C6"/>
    <mergeCell ref="D4:D6"/>
    <mergeCell ref="E4:E6"/>
  </mergeCells>
  <pageMargins left="0.59055118110236227" right="0.31496062992125984" top="0.5" bottom="0.19685039370078741" header="0" footer="0"/>
  <pageSetup paperSize="9" scale="54" fitToHeight="0" orientation="landscape" r:id="rId1"/>
  <ignoredErrors>
    <ignoredError sqref="S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59"/>
  <sheetViews>
    <sheetView topLeftCell="A40" zoomScaleNormal="100" workbookViewId="0">
      <selection activeCell="D46" sqref="D46"/>
    </sheetView>
  </sheetViews>
  <sheetFormatPr defaultRowHeight="13.5" x14ac:dyDescent="0.25"/>
  <cols>
    <col min="1" max="1" width="9.140625" style="259"/>
    <col min="2" max="2" width="48.7109375" style="259" customWidth="1"/>
    <col min="3" max="3" width="10.5703125" style="259" bestFit="1" customWidth="1"/>
    <col min="4" max="4" width="15.7109375" style="259" customWidth="1"/>
    <col min="5" max="5" width="17.5703125" style="259" hidden="1" customWidth="1"/>
    <col min="6" max="6" width="23" style="259" hidden="1" customWidth="1"/>
    <col min="7" max="7" width="14.7109375" style="259" hidden="1" customWidth="1"/>
    <col min="8" max="8" width="16.85546875" style="259" hidden="1" customWidth="1"/>
    <col min="9" max="9" width="14.7109375" style="259" hidden="1" customWidth="1"/>
    <col min="10" max="10" width="9.28515625" style="259" hidden="1" customWidth="1"/>
    <col min="11" max="11" width="14.7109375" style="259" hidden="1" customWidth="1"/>
    <col min="12" max="12" width="12.7109375" style="259" hidden="1" customWidth="1"/>
    <col min="13" max="13" width="18.5703125" style="259" hidden="1" customWidth="1"/>
    <col min="14" max="14" width="20" style="259" customWidth="1"/>
    <col min="15" max="16" width="9.28515625" style="259" customWidth="1"/>
    <col min="17" max="17" width="9.140625" style="259" customWidth="1"/>
    <col min="18" max="18" width="10.85546875" style="259" customWidth="1"/>
    <col min="19" max="19" width="15.7109375" style="259" customWidth="1"/>
    <col min="20" max="256" width="9.140625" style="259"/>
    <col min="257" max="257" width="40" style="259" customWidth="1"/>
    <col min="258" max="258" width="15" style="259" customWidth="1"/>
    <col min="259" max="512" width="9.140625" style="259"/>
    <col min="513" max="513" width="40" style="259" customWidth="1"/>
    <col min="514" max="514" width="15" style="259" customWidth="1"/>
    <col min="515" max="768" width="9.140625" style="259"/>
    <col min="769" max="769" width="40" style="259" customWidth="1"/>
    <col min="770" max="770" width="15" style="259" customWidth="1"/>
    <col min="771" max="1024" width="9.140625" style="259"/>
    <col min="1025" max="1025" width="40" style="259" customWidth="1"/>
    <col min="1026" max="1026" width="15" style="259" customWidth="1"/>
    <col min="1027" max="1280" width="9.140625" style="259"/>
    <col min="1281" max="1281" width="40" style="259" customWidth="1"/>
    <col min="1282" max="1282" width="15" style="259" customWidth="1"/>
    <col min="1283" max="1536" width="9.140625" style="259"/>
    <col min="1537" max="1537" width="40" style="259" customWidth="1"/>
    <col min="1538" max="1538" width="15" style="259" customWidth="1"/>
    <col min="1539" max="1792" width="9.140625" style="259"/>
    <col min="1793" max="1793" width="40" style="259" customWidth="1"/>
    <col min="1794" max="1794" width="15" style="259" customWidth="1"/>
    <col min="1795" max="2048" width="9.140625" style="259"/>
    <col min="2049" max="2049" width="40" style="259" customWidth="1"/>
    <col min="2050" max="2050" width="15" style="259" customWidth="1"/>
    <col min="2051" max="2304" width="9.140625" style="259"/>
    <col min="2305" max="2305" width="40" style="259" customWidth="1"/>
    <col min="2306" max="2306" width="15" style="259" customWidth="1"/>
    <col min="2307" max="2560" width="9.140625" style="259"/>
    <col min="2561" max="2561" width="40" style="259" customWidth="1"/>
    <col min="2562" max="2562" width="15" style="259" customWidth="1"/>
    <col min="2563" max="2816" width="9.140625" style="259"/>
    <col min="2817" max="2817" width="40" style="259" customWidth="1"/>
    <col min="2818" max="2818" width="15" style="259" customWidth="1"/>
    <col min="2819" max="3072" width="9.140625" style="259"/>
    <col min="3073" max="3073" width="40" style="259" customWidth="1"/>
    <col min="3074" max="3074" width="15" style="259" customWidth="1"/>
    <col min="3075" max="3328" width="9.140625" style="259"/>
    <col min="3329" max="3329" width="40" style="259" customWidth="1"/>
    <col min="3330" max="3330" width="15" style="259" customWidth="1"/>
    <col min="3331" max="3584" width="9.140625" style="259"/>
    <col min="3585" max="3585" width="40" style="259" customWidth="1"/>
    <col min="3586" max="3586" width="15" style="259" customWidth="1"/>
    <col min="3587" max="3840" width="9.140625" style="259"/>
    <col min="3841" max="3841" width="40" style="259" customWidth="1"/>
    <col min="3842" max="3842" width="15" style="259" customWidth="1"/>
    <col min="3843" max="4096" width="9.140625" style="259"/>
    <col min="4097" max="4097" width="40" style="259" customWidth="1"/>
    <col min="4098" max="4098" width="15" style="259" customWidth="1"/>
    <col min="4099" max="4352" width="9.140625" style="259"/>
    <col min="4353" max="4353" width="40" style="259" customWidth="1"/>
    <col min="4354" max="4354" width="15" style="259" customWidth="1"/>
    <col min="4355" max="4608" width="9.140625" style="259"/>
    <col min="4609" max="4609" width="40" style="259" customWidth="1"/>
    <col min="4610" max="4610" width="15" style="259" customWidth="1"/>
    <col min="4611" max="4864" width="9.140625" style="259"/>
    <col min="4865" max="4865" width="40" style="259" customWidth="1"/>
    <col min="4866" max="4866" width="15" style="259" customWidth="1"/>
    <col min="4867" max="5120" width="9.140625" style="259"/>
    <col min="5121" max="5121" width="40" style="259" customWidth="1"/>
    <col min="5122" max="5122" width="15" style="259" customWidth="1"/>
    <col min="5123" max="5376" width="9.140625" style="259"/>
    <col min="5377" max="5377" width="40" style="259" customWidth="1"/>
    <col min="5378" max="5378" width="15" style="259" customWidth="1"/>
    <col min="5379" max="5632" width="9.140625" style="259"/>
    <col min="5633" max="5633" width="40" style="259" customWidth="1"/>
    <col min="5634" max="5634" width="15" style="259" customWidth="1"/>
    <col min="5635" max="5888" width="9.140625" style="259"/>
    <col min="5889" max="5889" width="40" style="259" customWidth="1"/>
    <col min="5890" max="5890" width="15" style="259" customWidth="1"/>
    <col min="5891" max="6144" width="9.140625" style="259"/>
    <col min="6145" max="6145" width="40" style="259" customWidth="1"/>
    <col min="6146" max="6146" width="15" style="259" customWidth="1"/>
    <col min="6147" max="6400" width="9.140625" style="259"/>
    <col min="6401" max="6401" width="40" style="259" customWidth="1"/>
    <col min="6402" max="6402" width="15" style="259" customWidth="1"/>
    <col min="6403" max="6656" width="9.140625" style="259"/>
    <col min="6657" max="6657" width="40" style="259" customWidth="1"/>
    <col min="6658" max="6658" width="15" style="259" customWidth="1"/>
    <col min="6659" max="6912" width="9.140625" style="259"/>
    <col min="6913" max="6913" width="40" style="259" customWidth="1"/>
    <col min="6914" max="6914" width="15" style="259" customWidth="1"/>
    <col min="6915" max="7168" width="9.140625" style="259"/>
    <col min="7169" max="7169" width="40" style="259" customWidth="1"/>
    <col min="7170" max="7170" width="15" style="259" customWidth="1"/>
    <col min="7171" max="7424" width="9.140625" style="259"/>
    <col min="7425" max="7425" width="40" style="259" customWidth="1"/>
    <col min="7426" max="7426" width="15" style="259" customWidth="1"/>
    <col min="7427" max="7680" width="9.140625" style="259"/>
    <col min="7681" max="7681" width="40" style="259" customWidth="1"/>
    <col min="7682" max="7682" width="15" style="259" customWidth="1"/>
    <col min="7683" max="7936" width="9.140625" style="259"/>
    <col min="7937" max="7937" width="40" style="259" customWidth="1"/>
    <col min="7938" max="7938" width="15" style="259" customWidth="1"/>
    <col min="7939" max="8192" width="9.140625" style="259"/>
    <col min="8193" max="8193" width="40" style="259" customWidth="1"/>
    <col min="8194" max="8194" width="15" style="259" customWidth="1"/>
    <col min="8195" max="8448" width="9.140625" style="259"/>
    <col min="8449" max="8449" width="40" style="259" customWidth="1"/>
    <col min="8450" max="8450" width="15" style="259" customWidth="1"/>
    <col min="8451" max="8704" width="9.140625" style="259"/>
    <col min="8705" max="8705" width="40" style="259" customWidth="1"/>
    <col min="8706" max="8706" width="15" style="259" customWidth="1"/>
    <col min="8707" max="8960" width="9.140625" style="259"/>
    <col min="8961" max="8961" width="40" style="259" customWidth="1"/>
    <col min="8962" max="8962" width="15" style="259" customWidth="1"/>
    <col min="8963" max="9216" width="9.140625" style="259"/>
    <col min="9217" max="9217" width="40" style="259" customWidth="1"/>
    <col min="9218" max="9218" width="15" style="259" customWidth="1"/>
    <col min="9219" max="9472" width="9.140625" style="259"/>
    <col min="9473" max="9473" width="40" style="259" customWidth="1"/>
    <col min="9474" max="9474" width="15" style="259" customWidth="1"/>
    <col min="9475" max="9728" width="9.140625" style="259"/>
    <col min="9729" max="9729" width="40" style="259" customWidth="1"/>
    <col min="9730" max="9730" width="15" style="259" customWidth="1"/>
    <col min="9731" max="9984" width="9.140625" style="259"/>
    <col min="9985" max="9985" width="40" style="259" customWidth="1"/>
    <col min="9986" max="9986" width="15" style="259" customWidth="1"/>
    <col min="9987" max="10240" width="9.140625" style="259"/>
    <col min="10241" max="10241" width="40" style="259" customWidth="1"/>
    <col min="10242" max="10242" width="15" style="259" customWidth="1"/>
    <col min="10243" max="10496" width="9.140625" style="259"/>
    <col min="10497" max="10497" width="40" style="259" customWidth="1"/>
    <col min="10498" max="10498" width="15" style="259" customWidth="1"/>
    <col min="10499" max="10752" width="9.140625" style="259"/>
    <col min="10753" max="10753" width="40" style="259" customWidth="1"/>
    <col min="10754" max="10754" width="15" style="259" customWidth="1"/>
    <col min="10755" max="11008" width="9.140625" style="259"/>
    <col min="11009" max="11009" width="40" style="259" customWidth="1"/>
    <col min="11010" max="11010" width="15" style="259" customWidth="1"/>
    <col min="11011" max="11264" width="9.140625" style="259"/>
    <col min="11265" max="11265" width="40" style="259" customWidth="1"/>
    <col min="11266" max="11266" width="15" style="259" customWidth="1"/>
    <col min="11267" max="11520" width="9.140625" style="259"/>
    <col min="11521" max="11521" width="40" style="259" customWidth="1"/>
    <col min="11522" max="11522" width="15" style="259" customWidth="1"/>
    <col min="11523" max="11776" width="9.140625" style="259"/>
    <col min="11777" max="11777" width="40" style="259" customWidth="1"/>
    <col min="11778" max="11778" width="15" style="259" customWidth="1"/>
    <col min="11779" max="12032" width="9.140625" style="259"/>
    <col min="12033" max="12033" width="40" style="259" customWidth="1"/>
    <col min="12034" max="12034" width="15" style="259" customWidth="1"/>
    <col min="12035" max="12288" width="9.140625" style="259"/>
    <col min="12289" max="12289" width="40" style="259" customWidth="1"/>
    <col min="12290" max="12290" width="15" style="259" customWidth="1"/>
    <col min="12291" max="12544" width="9.140625" style="259"/>
    <col min="12545" max="12545" width="40" style="259" customWidth="1"/>
    <col min="12546" max="12546" width="15" style="259" customWidth="1"/>
    <col min="12547" max="12800" width="9.140625" style="259"/>
    <col min="12801" max="12801" width="40" style="259" customWidth="1"/>
    <col min="12802" max="12802" width="15" style="259" customWidth="1"/>
    <col min="12803" max="13056" width="9.140625" style="259"/>
    <col min="13057" max="13057" width="40" style="259" customWidth="1"/>
    <col min="13058" max="13058" width="15" style="259" customWidth="1"/>
    <col min="13059" max="13312" width="9.140625" style="259"/>
    <col min="13313" max="13313" width="40" style="259" customWidth="1"/>
    <col min="13314" max="13314" width="15" style="259" customWidth="1"/>
    <col min="13315" max="13568" width="9.140625" style="259"/>
    <col min="13569" max="13569" width="40" style="259" customWidth="1"/>
    <col min="13570" max="13570" width="15" style="259" customWidth="1"/>
    <col min="13571" max="13824" width="9.140625" style="259"/>
    <col min="13825" max="13825" width="40" style="259" customWidth="1"/>
    <col min="13826" max="13826" width="15" style="259" customWidth="1"/>
    <col min="13827" max="14080" width="9.140625" style="259"/>
    <col min="14081" max="14081" width="40" style="259" customWidth="1"/>
    <col min="14082" max="14082" width="15" style="259" customWidth="1"/>
    <col min="14083" max="14336" width="9.140625" style="259"/>
    <col min="14337" max="14337" width="40" style="259" customWidth="1"/>
    <col min="14338" max="14338" width="15" style="259" customWidth="1"/>
    <col min="14339" max="14592" width="9.140625" style="259"/>
    <col min="14593" max="14593" width="40" style="259" customWidth="1"/>
    <col min="14594" max="14594" width="15" style="259" customWidth="1"/>
    <col min="14595" max="14848" width="9.140625" style="259"/>
    <col min="14849" max="14849" width="40" style="259" customWidth="1"/>
    <col min="14850" max="14850" width="15" style="259" customWidth="1"/>
    <col min="14851" max="15104" width="9.140625" style="259"/>
    <col min="15105" max="15105" width="40" style="259" customWidth="1"/>
    <col min="15106" max="15106" width="15" style="259" customWidth="1"/>
    <col min="15107" max="15360" width="9.140625" style="259"/>
    <col min="15361" max="15361" width="40" style="259" customWidth="1"/>
    <col min="15362" max="15362" width="15" style="259" customWidth="1"/>
    <col min="15363" max="15616" width="9.140625" style="259"/>
    <col min="15617" max="15617" width="40" style="259" customWidth="1"/>
    <col min="15618" max="15618" width="15" style="259" customWidth="1"/>
    <col min="15619" max="15872" width="9.140625" style="259"/>
    <col min="15873" max="15873" width="40" style="259" customWidth="1"/>
    <col min="15874" max="15874" width="15" style="259" customWidth="1"/>
    <col min="15875" max="16128" width="9.140625" style="259"/>
    <col min="16129" max="16129" width="40" style="259" customWidth="1"/>
    <col min="16130" max="16130" width="15" style="259" customWidth="1"/>
    <col min="16131" max="16384" width="9.140625" style="259"/>
  </cols>
  <sheetData>
    <row r="1" spans="1:19" ht="14.25" x14ac:dyDescent="0.3">
      <c r="A1" s="390" t="s">
        <v>108</v>
      </c>
      <c r="B1" s="391" t="s">
        <v>108</v>
      </c>
      <c r="C1" s="391" t="s">
        <v>108</v>
      </c>
      <c r="D1" s="391" t="s">
        <v>108</v>
      </c>
      <c r="E1" s="391" t="s">
        <v>108</v>
      </c>
      <c r="F1" s="391" t="s">
        <v>108</v>
      </c>
      <c r="G1" s="391" t="s">
        <v>108</v>
      </c>
      <c r="H1" s="391" t="s">
        <v>108</v>
      </c>
      <c r="I1" s="391" t="s">
        <v>108</v>
      </c>
      <c r="J1" s="391" t="s">
        <v>108</v>
      </c>
      <c r="K1" s="391" t="s">
        <v>108</v>
      </c>
      <c r="L1" s="391" t="s">
        <v>108</v>
      </c>
      <c r="M1" s="391" t="s">
        <v>108</v>
      </c>
      <c r="N1" s="391" t="s">
        <v>108</v>
      </c>
      <c r="O1" s="391" t="s">
        <v>108</v>
      </c>
      <c r="P1" s="391" t="s">
        <v>108</v>
      </c>
      <c r="Q1" s="391" t="s">
        <v>108</v>
      </c>
      <c r="R1" s="391" t="s">
        <v>108</v>
      </c>
      <c r="S1" s="392" t="s">
        <v>108</v>
      </c>
    </row>
    <row r="2" spans="1:19" ht="14.25" x14ac:dyDescent="0.3">
      <c r="A2" s="390" t="s">
        <v>3431</v>
      </c>
      <c r="B2" s="391" t="s">
        <v>3431</v>
      </c>
      <c r="C2" s="391" t="s">
        <v>3431</v>
      </c>
      <c r="D2" s="391" t="s">
        <v>3431</v>
      </c>
      <c r="E2" s="391" t="s">
        <v>3431</v>
      </c>
      <c r="F2" s="391" t="s">
        <v>3431</v>
      </c>
      <c r="G2" s="391" t="s">
        <v>3431</v>
      </c>
      <c r="H2" s="391" t="s">
        <v>3431</v>
      </c>
      <c r="I2" s="391" t="s">
        <v>3431</v>
      </c>
      <c r="J2" s="391" t="s">
        <v>3431</v>
      </c>
      <c r="K2" s="391" t="s">
        <v>3431</v>
      </c>
      <c r="L2" s="391" t="s">
        <v>3431</v>
      </c>
      <c r="M2" s="391" t="s">
        <v>3431</v>
      </c>
      <c r="N2" s="391" t="s">
        <v>3431</v>
      </c>
      <c r="O2" s="391" t="s">
        <v>3431</v>
      </c>
      <c r="P2" s="391" t="s">
        <v>3431</v>
      </c>
      <c r="Q2" s="391" t="s">
        <v>3431</v>
      </c>
      <c r="R2" s="391" t="s">
        <v>3431</v>
      </c>
      <c r="S2" s="392" t="s">
        <v>3431</v>
      </c>
    </row>
    <row r="3" spans="1:19" ht="14.25" x14ac:dyDescent="0.3">
      <c r="A3" s="393" t="s">
        <v>3430</v>
      </c>
      <c r="B3" s="394" t="s">
        <v>3430</v>
      </c>
      <c r="C3" s="394" t="s">
        <v>3430</v>
      </c>
      <c r="D3" s="394" t="s">
        <v>3430</v>
      </c>
      <c r="E3" s="394" t="s">
        <v>3430</v>
      </c>
      <c r="F3" s="394" t="s">
        <v>3430</v>
      </c>
      <c r="G3" s="394" t="s">
        <v>3430</v>
      </c>
      <c r="H3" s="394" t="s">
        <v>3430</v>
      </c>
      <c r="I3" s="394" t="s">
        <v>3430</v>
      </c>
      <c r="J3" s="394" t="s">
        <v>3430</v>
      </c>
      <c r="K3" s="394" t="s">
        <v>3430</v>
      </c>
      <c r="L3" s="394" t="s">
        <v>3430</v>
      </c>
      <c r="M3" s="394" t="s">
        <v>3430</v>
      </c>
      <c r="N3" s="394" t="s">
        <v>3430</v>
      </c>
      <c r="O3" s="394" t="s">
        <v>3430</v>
      </c>
      <c r="P3" s="394" t="s">
        <v>3430</v>
      </c>
      <c r="Q3" s="394" t="s">
        <v>3430</v>
      </c>
      <c r="R3" s="394" t="s">
        <v>3430</v>
      </c>
      <c r="S3" s="395" t="s">
        <v>3430</v>
      </c>
    </row>
    <row r="4" spans="1:19" ht="14.25" customHeight="1" x14ac:dyDescent="0.3">
      <c r="A4" s="384" t="s">
        <v>3430</v>
      </c>
      <c r="B4" s="384" t="s">
        <v>3432</v>
      </c>
      <c r="C4" s="384" t="s">
        <v>3433</v>
      </c>
      <c r="D4" s="384" t="s">
        <v>3434</v>
      </c>
      <c r="E4" s="384" t="s">
        <v>3435</v>
      </c>
      <c r="F4" s="384" t="s">
        <v>3436</v>
      </c>
      <c r="G4" s="384" t="s">
        <v>3437</v>
      </c>
      <c r="H4" s="384" t="s">
        <v>3438</v>
      </c>
      <c r="I4" s="386" t="s">
        <v>3439</v>
      </c>
      <c r="J4" s="389" t="s">
        <v>3439</v>
      </c>
      <c r="K4" s="389" t="s">
        <v>3439</v>
      </c>
      <c r="L4" s="387" t="s">
        <v>3439</v>
      </c>
      <c r="M4" s="384" t="s">
        <v>3440</v>
      </c>
      <c r="N4" s="384" t="s">
        <v>3441</v>
      </c>
      <c r="O4" s="386" t="s">
        <v>3442</v>
      </c>
      <c r="P4" s="387" t="s">
        <v>3442</v>
      </c>
      <c r="Q4" s="386" t="s">
        <v>3443</v>
      </c>
      <c r="R4" s="387" t="s">
        <v>3443</v>
      </c>
      <c r="S4" s="384" t="s">
        <v>3444</v>
      </c>
    </row>
    <row r="5" spans="1:19" ht="14.25" customHeight="1" x14ac:dyDescent="0.3">
      <c r="A5" s="396" t="s">
        <v>3430</v>
      </c>
      <c r="B5" s="396" t="s">
        <v>3432</v>
      </c>
      <c r="C5" s="396" t="s">
        <v>3433</v>
      </c>
      <c r="D5" s="396" t="s">
        <v>3434</v>
      </c>
      <c r="E5" s="396" t="s">
        <v>3435</v>
      </c>
      <c r="F5" s="396" t="s">
        <v>3436</v>
      </c>
      <c r="G5" s="396" t="s">
        <v>3437</v>
      </c>
      <c r="H5" s="396" t="s">
        <v>3438</v>
      </c>
      <c r="I5" s="386" t="s">
        <v>8</v>
      </c>
      <c r="J5" s="389" t="s">
        <v>8</v>
      </c>
      <c r="K5" s="387" t="s">
        <v>8</v>
      </c>
      <c r="L5" s="384" t="s">
        <v>9</v>
      </c>
      <c r="M5" s="396" t="s">
        <v>3440</v>
      </c>
      <c r="N5" s="396" t="s">
        <v>3441</v>
      </c>
      <c r="O5" s="384" t="s">
        <v>3445</v>
      </c>
      <c r="P5" s="384" t="s">
        <v>3446</v>
      </c>
      <c r="Q5" s="384" t="s">
        <v>3445</v>
      </c>
      <c r="R5" s="384" t="s">
        <v>3446</v>
      </c>
      <c r="S5" s="396" t="s">
        <v>3444</v>
      </c>
    </row>
    <row r="6" spans="1:19" ht="30" x14ac:dyDescent="0.3">
      <c r="A6" s="385" t="s">
        <v>3430</v>
      </c>
      <c r="B6" s="385" t="s">
        <v>3432</v>
      </c>
      <c r="C6" s="385" t="s">
        <v>3433</v>
      </c>
      <c r="D6" s="385" t="s">
        <v>3434</v>
      </c>
      <c r="E6" s="385" t="s">
        <v>3435</v>
      </c>
      <c r="F6" s="385" t="s">
        <v>3436</v>
      </c>
      <c r="G6" s="385" t="s">
        <v>3437</v>
      </c>
      <c r="H6" s="385" t="s">
        <v>3438</v>
      </c>
      <c r="I6" s="260" t="s">
        <v>3447</v>
      </c>
      <c r="J6" s="260" t="s">
        <v>3448</v>
      </c>
      <c r="K6" s="260" t="s">
        <v>11</v>
      </c>
      <c r="L6" s="385" t="s">
        <v>9</v>
      </c>
      <c r="M6" s="385" t="s">
        <v>3440</v>
      </c>
      <c r="N6" s="385" t="s">
        <v>3441</v>
      </c>
      <c r="O6" s="385" t="s">
        <v>3445</v>
      </c>
      <c r="P6" s="385" t="s">
        <v>3446</v>
      </c>
      <c r="Q6" s="385" t="s">
        <v>3445</v>
      </c>
      <c r="R6" s="385" t="s">
        <v>3446</v>
      </c>
      <c r="S6" s="385" t="s">
        <v>3444</v>
      </c>
    </row>
    <row r="7" spans="1:19" ht="30" x14ac:dyDescent="0.3">
      <c r="A7" s="260" t="s">
        <v>3449</v>
      </c>
      <c r="B7" s="260" t="s">
        <v>75</v>
      </c>
      <c r="C7" s="260" t="s">
        <v>76</v>
      </c>
      <c r="D7" s="260" t="s">
        <v>77</v>
      </c>
      <c r="E7" s="260" t="s">
        <v>78</v>
      </c>
      <c r="F7" s="260" t="s">
        <v>79</v>
      </c>
      <c r="G7" s="260" t="s">
        <v>3450</v>
      </c>
      <c r="H7" s="260" t="s">
        <v>3451</v>
      </c>
      <c r="I7" s="386" t="s">
        <v>3452</v>
      </c>
      <c r="J7" s="389" t="s">
        <v>3452</v>
      </c>
      <c r="K7" s="389" t="s">
        <v>3452</v>
      </c>
      <c r="L7" s="387" t="s">
        <v>3452</v>
      </c>
      <c r="M7" s="260" t="s">
        <v>3453</v>
      </c>
      <c r="N7" s="260" t="s">
        <v>3454</v>
      </c>
      <c r="O7" s="386" t="s">
        <v>3455</v>
      </c>
      <c r="P7" s="387" t="s">
        <v>3455</v>
      </c>
      <c r="Q7" s="386" t="s">
        <v>3456</v>
      </c>
      <c r="R7" s="387" t="s">
        <v>3456</v>
      </c>
      <c r="S7" s="260" t="s">
        <v>3457</v>
      </c>
    </row>
    <row r="8" spans="1:19" ht="15" x14ac:dyDescent="0.3">
      <c r="A8" s="261" t="s">
        <v>3458</v>
      </c>
      <c r="B8" s="261" t="s">
        <v>3459</v>
      </c>
      <c r="C8" s="261" t="s">
        <v>3430</v>
      </c>
      <c r="D8" s="261" t="s">
        <v>3430</v>
      </c>
      <c r="E8" s="261" t="s">
        <v>3430</v>
      </c>
      <c r="F8" s="261" t="s">
        <v>3430</v>
      </c>
      <c r="G8" s="261" t="s">
        <v>3430</v>
      </c>
      <c r="H8" s="261" t="s">
        <v>3430</v>
      </c>
      <c r="I8" s="261" t="s">
        <v>3430</v>
      </c>
      <c r="J8" s="261" t="s">
        <v>3430</v>
      </c>
      <c r="K8" s="261" t="s">
        <v>3430</v>
      </c>
      <c r="L8" s="261" t="s">
        <v>3430</v>
      </c>
      <c r="M8" s="261" t="s">
        <v>3430</v>
      </c>
      <c r="N8" s="261" t="s">
        <v>3430</v>
      </c>
      <c r="O8" s="261" t="s">
        <v>3430</v>
      </c>
      <c r="P8" s="261" t="s">
        <v>3430</v>
      </c>
      <c r="Q8" s="261" t="s">
        <v>3430</v>
      </c>
      <c r="R8" s="261" t="s">
        <v>3430</v>
      </c>
      <c r="S8" s="261" t="s">
        <v>3430</v>
      </c>
    </row>
    <row r="9" spans="1:19" ht="15.75" x14ac:dyDescent="0.3">
      <c r="A9" s="261" t="s">
        <v>24</v>
      </c>
      <c r="B9" s="261" t="s">
        <v>3460</v>
      </c>
      <c r="C9" s="262">
        <v>6</v>
      </c>
      <c r="D9" s="323">
        <v>12078153</v>
      </c>
      <c r="E9" s="261">
        <v>0</v>
      </c>
      <c r="F9" s="261">
        <v>0</v>
      </c>
      <c r="G9" s="262">
        <f>D9</f>
        <v>12078153</v>
      </c>
      <c r="H9" s="301">
        <f>G9/260949395*100</f>
        <v>4.628542250500332</v>
      </c>
      <c r="I9" s="262">
        <f>G9</f>
        <v>12078153</v>
      </c>
      <c r="J9" s="262">
        <v>0</v>
      </c>
      <c r="K9" s="262">
        <f>I9</f>
        <v>12078153</v>
      </c>
      <c r="L9" s="301">
        <f>H9</f>
        <v>4.628542250500332</v>
      </c>
      <c r="M9" s="262">
        <v>0</v>
      </c>
      <c r="N9" s="301">
        <f>L9</f>
        <v>4.628542250500332</v>
      </c>
      <c r="O9" s="262">
        <v>0</v>
      </c>
      <c r="P9" s="262">
        <v>0</v>
      </c>
      <c r="Q9" s="262" t="s">
        <v>16</v>
      </c>
      <c r="R9" s="262" t="s">
        <v>16</v>
      </c>
      <c r="S9" s="262">
        <v>12078153</v>
      </c>
    </row>
    <row r="10" spans="1:19" ht="15.75" x14ac:dyDescent="0.3">
      <c r="A10" s="319"/>
      <c r="B10" s="320" t="s">
        <v>3553</v>
      </c>
      <c r="C10" s="321">
        <v>1</v>
      </c>
      <c r="D10" s="265">
        <v>4436455</v>
      </c>
      <c r="E10" s="264">
        <v>0</v>
      </c>
      <c r="F10" s="264">
        <v>0</v>
      </c>
      <c r="G10" s="265">
        <v>4436455</v>
      </c>
      <c r="H10" s="301">
        <f>G10/260949395*100</f>
        <v>1.7001208222766719</v>
      </c>
      <c r="I10" s="265">
        <v>4436455</v>
      </c>
      <c r="J10" s="265">
        <v>0</v>
      </c>
      <c r="K10" s="265">
        <v>4436455</v>
      </c>
      <c r="L10" s="302">
        <f>K10/260949395*100</f>
        <v>1.7001208222766719</v>
      </c>
      <c r="M10" s="262">
        <v>0</v>
      </c>
      <c r="N10" s="302">
        <f>K10/260949395*100</f>
        <v>1.7001208222766719</v>
      </c>
      <c r="O10" s="262">
        <v>0</v>
      </c>
      <c r="P10" s="262">
        <v>0</v>
      </c>
      <c r="Q10" s="262" t="s">
        <v>16</v>
      </c>
      <c r="R10" s="262" t="s">
        <v>16</v>
      </c>
      <c r="S10" s="265">
        <v>4436455</v>
      </c>
    </row>
    <row r="11" spans="1:19" ht="15.75" x14ac:dyDescent="0.3">
      <c r="A11" s="337"/>
      <c r="B11" s="338" t="s">
        <v>3573</v>
      </c>
      <c r="C11" s="339">
        <v>1</v>
      </c>
      <c r="D11" s="339">
        <v>3846190</v>
      </c>
      <c r="E11" s="337"/>
      <c r="F11" s="337"/>
      <c r="G11" s="339">
        <v>3846190</v>
      </c>
      <c r="H11" s="301">
        <f>G11/260949395*100</f>
        <v>1.4739217923843049</v>
      </c>
      <c r="I11" s="339">
        <v>3846190</v>
      </c>
      <c r="J11" s="265">
        <v>0</v>
      </c>
      <c r="K11" s="339">
        <v>3846190</v>
      </c>
      <c r="L11" s="302">
        <f>K11/260949395*100</f>
        <v>1.4739217923843049</v>
      </c>
      <c r="M11" s="262">
        <v>0</v>
      </c>
      <c r="N11" s="302">
        <f>K11/260949395*100</f>
        <v>1.4739217923843049</v>
      </c>
      <c r="O11" s="262">
        <v>0</v>
      </c>
      <c r="P11" s="262">
        <v>0</v>
      </c>
      <c r="Q11" s="262" t="s">
        <v>16</v>
      </c>
      <c r="R11" s="262" t="s">
        <v>16</v>
      </c>
      <c r="S11" s="339">
        <v>3846190</v>
      </c>
    </row>
    <row r="12" spans="1:19" ht="15" x14ac:dyDescent="0.25">
      <c r="A12" s="264" t="s">
        <v>3430</v>
      </c>
      <c r="B12" s="299" t="s">
        <v>3574</v>
      </c>
      <c r="C12" s="265">
        <v>1</v>
      </c>
      <c r="D12" s="265">
        <v>3683997</v>
      </c>
      <c r="E12" s="264">
        <v>0</v>
      </c>
      <c r="F12" s="264">
        <v>0</v>
      </c>
      <c r="G12" s="265">
        <v>3683997</v>
      </c>
      <c r="H12" s="301">
        <f>G12/260949395*100</f>
        <v>1.4117668293501888</v>
      </c>
      <c r="I12" s="265">
        <v>3683997</v>
      </c>
      <c r="J12" s="265">
        <v>0</v>
      </c>
      <c r="K12" s="265">
        <v>3683997</v>
      </c>
      <c r="L12" s="302">
        <f>K12/260949395*100</f>
        <v>1.4117668293501888</v>
      </c>
      <c r="M12" s="265">
        <v>0</v>
      </c>
      <c r="N12" s="302">
        <f>K12/260949395*100</f>
        <v>1.4117668293501888</v>
      </c>
      <c r="O12" s="265">
        <v>0</v>
      </c>
      <c r="P12" s="265">
        <v>0</v>
      </c>
      <c r="Q12" s="265" t="s">
        <v>16</v>
      </c>
      <c r="R12" s="265" t="s">
        <v>16</v>
      </c>
      <c r="S12" s="265">
        <v>3683997</v>
      </c>
    </row>
    <row r="13" spans="1:19" ht="15.75" x14ac:dyDescent="0.3">
      <c r="A13" s="261" t="s">
        <v>34</v>
      </c>
      <c r="B13" s="261" t="s">
        <v>45</v>
      </c>
      <c r="C13" s="262">
        <v>0</v>
      </c>
      <c r="D13" s="262">
        <v>0</v>
      </c>
      <c r="E13" s="261">
        <v>0</v>
      </c>
      <c r="F13" s="261">
        <v>0</v>
      </c>
      <c r="G13" s="262">
        <v>0</v>
      </c>
      <c r="H13" s="301">
        <f t="shared" ref="H13:H45" si="0">G13/260949395*100</f>
        <v>0</v>
      </c>
      <c r="I13" s="262">
        <v>0</v>
      </c>
      <c r="J13" s="262">
        <v>0</v>
      </c>
      <c r="K13" s="262">
        <v>0</v>
      </c>
      <c r="L13" s="301">
        <v>0</v>
      </c>
      <c r="M13" s="262">
        <v>0</v>
      </c>
      <c r="N13" s="301">
        <v>0</v>
      </c>
      <c r="O13" s="262">
        <v>0</v>
      </c>
      <c r="P13" s="262">
        <v>0</v>
      </c>
      <c r="Q13" s="262" t="s">
        <v>16</v>
      </c>
      <c r="R13" s="262" t="s">
        <v>16</v>
      </c>
      <c r="S13" s="262">
        <v>0</v>
      </c>
    </row>
    <row r="14" spans="1:19" ht="15.75" x14ac:dyDescent="0.3">
      <c r="A14" s="261" t="s">
        <v>3461</v>
      </c>
      <c r="B14" s="261" t="s">
        <v>46</v>
      </c>
      <c r="C14" s="262">
        <v>0</v>
      </c>
      <c r="D14" s="262">
        <v>0</v>
      </c>
      <c r="E14" s="261">
        <v>0</v>
      </c>
      <c r="F14" s="261">
        <v>0</v>
      </c>
      <c r="G14" s="262">
        <v>0</v>
      </c>
      <c r="H14" s="301">
        <f t="shared" si="0"/>
        <v>0</v>
      </c>
      <c r="I14" s="262">
        <v>0</v>
      </c>
      <c r="J14" s="262">
        <v>0</v>
      </c>
      <c r="K14" s="262">
        <v>0</v>
      </c>
      <c r="L14" s="301">
        <v>0</v>
      </c>
      <c r="M14" s="262">
        <v>0</v>
      </c>
      <c r="N14" s="301">
        <v>0</v>
      </c>
      <c r="O14" s="262">
        <v>0</v>
      </c>
      <c r="P14" s="262">
        <v>0</v>
      </c>
      <c r="Q14" s="262" t="s">
        <v>16</v>
      </c>
      <c r="R14" s="262" t="s">
        <v>16</v>
      </c>
      <c r="S14" s="323">
        <f>D14</f>
        <v>0</v>
      </c>
    </row>
    <row r="15" spans="1:19" ht="15.75" x14ac:dyDescent="0.3">
      <c r="A15" s="261" t="s">
        <v>30</v>
      </c>
      <c r="B15" s="261" t="s">
        <v>47</v>
      </c>
      <c r="C15" s="262">
        <v>0</v>
      </c>
      <c r="D15" s="262">
        <v>0</v>
      </c>
      <c r="E15" s="261">
        <v>0</v>
      </c>
      <c r="F15" s="261">
        <v>0</v>
      </c>
      <c r="G15" s="262">
        <v>0</v>
      </c>
      <c r="H15" s="301">
        <f t="shared" si="0"/>
        <v>0</v>
      </c>
      <c r="I15" s="262">
        <v>0</v>
      </c>
      <c r="J15" s="262">
        <v>0</v>
      </c>
      <c r="K15" s="262">
        <v>0</v>
      </c>
      <c r="L15" s="301">
        <v>0</v>
      </c>
      <c r="M15" s="262">
        <v>0</v>
      </c>
      <c r="N15" s="301">
        <v>0</v>
      </c>
      <c r="O15" s="262">
        <v>0</v>
      </c>
      <c r="P15" s="262">
        <v>0</v>
      </c>
      <c r="Q15" s="262" t="s">
        <v>16</v>
      </c>
      <c r="R15" s="262" t="s">
        <v>16</v>
      </c>
      <c r="S15" s="262">
        <v>0</v>
      </c>
    </row>
    <row r="16" spans="1:19" ht="15.75" x14ac:dyDescent="0.3">
      <c r="A16" s="261" t="s">
        <v>3462</v>
      </c>
      <c r="B16" s="261" t="s">
        <v>37</v>
      </c>
      <c r="C16" s="340">
        <v>114</v>
      </c>
      <c r="D16" s="340">
        <v>23342252</v>
      </c>
      <c r="E16" s="261">
        <v>0</v>
      </c>
      <c r="F16" s="261">
        <v>0</v>
      </c>
      <c r="G16" s="262">
        <f>D16</f>
        <v>23342252</v>
      </c>
      <c r="H16" s="301">
        <f t="shared" si="0"/>
        <v>8.9451259314090379</v>
      </c>
      <c r="I16" s="262">
        <f>G16</f>
        <v>23342252</v>
      </c>
      <c r="J16" s="262">
        <v>0</v>
      </c>
      <c r="K16" s="262">
        <v>23649904</v>
      </c>
      <c r="L16" s="301">
        <f>H16</f>
        <v>8.9451259314090379</v>
      </c>
      <c r="M16" s="262">
        <v>0</v>
      </c>
      <c r="N16" s="301">
        <f>L16</f>
        <v>8.9451259314090379</v>
      </c>
      <c r="O16" s="262">
        <v>0</v>
      </c>
      <c r="P16" s="262">
        <v>0</v>
      </c>
      <c r="Q16" s="262" t="s">
        <v>16</v>
      </c>
      <c r="R16" s="262" t="s">
        <v>16</v>
      </c>
      <c r="S16" s="323">
        <f>D16</f>
        <v>23342252</v>
      </c>
    </row>
    <row r="17" spans="1:19" ht="15.75" x14ac:dyDescent="0.3">
      <c r="A17" s="261" t="s">
        <v>48</v>
      </c>
      <c r="B17" s="261" t="s">
        <v>3463</v>
      </c>
      <c r="C17" s="324" t="s">
        <v>96</v>
      </c>
      <c r="D17" s="324" t="s">
        <v>96</v>
      </c>
      <c r="E17" s="261">
        <v>0</v>
      </c>
      <c r="F17" s="261">
        <v>0</v>
      </c>
      <c r="G17" s="262">
        <v>0</v>
      </c>
      <c r="H17" s="301">
        <f t="shared" si="0"/>
        <v>0</v>
      </c>
      <c r="I17" s="262">
        <v>0</v>
      </c>
      <c r="J17" s="262">
        <v>0</v>
      </c>
      <c r="K17" s="262">
        <v>0</v>
      </c>
      <c r="L17" s="301">
        <v>0</v>
      </c>
      <c r="M17" s="262">
        <v>0</v>
      </c>
      <c r="N17" s="301">
        <v>0</v>
      </c>
      <c r="O17" s="262">
        <v>0</v>
      </c>
      <c r="P17" s="262">
        <v>0</v>
      </c>
      <c r="Q17" s="262" t="s">
        <v>16</v>
      </c>
      <c r="R17" s="262" t="s">
        <v>16</v>
      </c>
      <c r="S17" s="262">
        <v>0</v>
      </c>
    </row>
    <row r="18" spans="1:19" ht="15" x14ac:dyDescent="0.25">
      <c r="A18" s="264" t="s">
        <v>3430</v>
      </c>
      <c r="B18" s="264"/>
      <c r="C18" s="265"/>
      <c r="D18" s="265"/>
      <c r="E18" s="264">
        <v>0</v>
      </c>
      <c r="F18" s="264">
        <v>0</v>
      </c>
      <c r="G18" s="265"/>
      <c r="H18" s="301">
        <f t="shared" si="0"/>
        <v>0</v>
      </c>
      <c r="I18" s="265"/>
      <c r="J18" s="265">
        <v>0</v>
      </c>
      <c r="K18" s="265"/>
      <c r="L18" s="302">
        <v>0</v>
      </c>
      <c r="M18" s="265">
        <v>0</v>
      </c>
      <c r="N18" s="302">
        <v>0</v>
      </c>
      <c r="O18" s="265">
        <v>0</v>
      </c>
      <c r="P18" s="265">
        <v>0</v>
      </c>
      <c r="Q18" s="265" t="s">
        <v>16</v>
      </c>
      <c r="R18" s="265" t="s">
        <v>16</v>
      </c>
      <c r="S18" s="265">
        <v>0</v>
      </c>
    </row>
    <row r="19" spans="1:19" ht="15.75" x14ac:dyDescent="0.3">
      <c r="A19" s="261" t="s">
        <v>49</v>
      </c>
      <c r="B19" s="261" t="s">
        <v>50</v>
      </c>
      <c r="C19" s="262">
        <v>2</v>
      </c>
      <c r="D19" s="323">
        <v>15509226</v>
      </c>
      <c r="E19" s="261">
        <v>0</v>
      </c>
      <c r="F19" s="261">
        <v>0</v>
      </c>
      <c r="G19" s="262">
        <f>D19</f>
        <v>15509226</v>
      </c>
      <c r="H19" s="301">
        <f t="shared" si="0"/>
        <v>5.9433845401327723</v>
      </c>
      <c r="I19" s="262">
        <f>G19</f>
        <v>15509226</v>
      </c>
      <c r="J19" s="262">
        <v>0</v>
      </c>
      <c r="K19" s="262">
        <f>I19</f>
        <v>15509226</v>
      </c>
      <c r="L19" s="301">
        <f>H19</f>
        <v>5.9433845401327723</v>
      </c>
      <c r="M19" s="262">
        <v>0</v>
      </c>
      <c r="N19" s="301">
        <f>L19</f>
        <v>5.9433845401327723</v>
      </c>
      <c r="O19" s="262">
        <v>0</v>
      </c>
      <c r="P19" s="262">
        <v>0</v>
      </c>
      <c r="Q19" s="262" t="s">
        <v>16</v>
      </c>
      <c r="R19" s="262" t="s">
        <v>16</v>
      </c>
      <c r="S19" s="323">
        <f>D19</f>
        <v>15509226</v>
      </c>
    </row>
    <row r="20" spans="1:19" ht="15.75" x14ac:dyDescent="0.3">
      <c r="A20" s="304"/>
      <c r="B20" s="307" t="s">
        <v>3464</v>
      </c>
      <c r="C20" s="305">
        <v>1</v>
      </c>
      <c r="D20" s="265">
        <v>15362312</v>
      </c>
      <c r="E20" s="304">
        <v>0</v>
      </c>
      <c r="F20" s="304"/>
      <c r="G20" s="305">
        <f>D20</f>
        <v>15362312</v>
      </c>
      <c r="H20" s="301">
        <f t="shared" si="0"/>
        <v>5.8870847353372859</v>
      </c>
      <c r="I20" s="305">
        <f>G20</f>
        <v>15362312</v>
      </c>
      <c r="J20" s="305"/>
      <c r="K20" s="305">
        <f>I20</f>
        <v>15362312</v>
      </c>
      <c r="L20" s="306">
        <f>H20</f>
        <v>5.8870847353372859</v>
      </c>
      <c r="M20" s="305"/>
      <c r="N20" s="306">
        <f>L20</f>
        <v>5.8870847353372859</v>
      </c>
      <c r="O20" s="305"/>
      <c r="P20" s="305"/>
      <c r="Q20" s="262" t="s">
        <v>16</v>
      </c>
      <c r="R20" s="262" t="s">
        <v>16</v>
      </c>
      <c r="S20" s="305">
        <f>D20</f>
        <v>15362312</v>
      </c>
    </row>
    <row r="21" spans="1:19" ht="15.75" x14ac:dyDescent="0.3">
      <c r="A21" s="261" t="s">
        <v>51</v>
      </c>
      <c r="B21" s="261" t="s">
        <v>52</v>
      </c>
      <c r="C21" s="262">
        <v>0</v>
      </c>
      <c r="D21" s="262">
        <v>0</v>
      </c>
      <c r="E21" s="261">
        <v>0</v>
      </c>
      <c r="F21" s="261">
        <v>0</v>
      </c>
      <c r="G21" s="262">
        <v>0</v>
      </c>
      <c r="H21" s="301">
        <f t="shared" si="0"/>
        <v>0</v>
      </c>
      <c r="I21" s="262">
        <v>0</v>
      </c>
      <c r="J21" s="262">
        <v>0</v>
      </c>
      <c r="K21" s="262">
        <v>0</v>
      </c>
      <c r="L21" s="301">
        <v>0</v>
      </c>
      <c r="M21" s="262">
        <v>0</v>
      </c>
      <c r="N21" s="301">
        <v>0</v>
      </c>
      <c r="O21" s="262">
        <v>0</v>
      </c>
      <c r="P21" s="262">
        <v>0</v>
      </c>
      <c r="Q21" s="262" t="s">
        <v>16</v>
      </c>
      <c r="R21" s="262" t="s">
        <v>16</v>
      </c>
      <c r="S21" s="305">
        <f>D21</f>
        <v>0</v>
      </c>
    </row>
    <row r="22" spans="1:19" ht="15.75" x14ac:dyDescent="0.3">
      <c r="A22" s="261" t="s">
        <v>53</v>
      </c>
      <c r="B22" s="261" t="s">
        <v>3465</v>
      </c>
      <c r="C22" s="262">
        <v>0</v>
      </c>
      <c r="D22" s="262">
        <v>0</v>
      </c>
      <c r="E22" s="261">
        <v>0</v>
      </c>
      <c r="F22" s="261">
        <v>0</v>
      </c>
      <c r="G22" s="262">
        <v>0</v>
      </c>
      <c r="H22" s="301">
        <f t="shared" si="0"/>
        <v>0</v>
      </c>
      <c r="I22" s="262">
        <v>0</v>
      </c>
      <c r="J22" s="262">
        <v>0</v>
      </c>
      <c r="K22" s="262">
        <v>0</v>
      </c>
      <c r="L22" s="301">
        <v>0</v>
      </c>
      <c r="M22" s="262">
        <v>0</v>
      </c>
      <c r="N22" s="301">
        <v>0</v>
      </c>
      <c r="O22" s="262">
        <v>0</v>
      </c>
      <c r="P22" s="262">
        <v>0</v>
      </c>
      <c r="Q22" s="262" t="s">
        <v>16</v>
      </c>
      <c r="R22" s="262" t="s">
        <v>16</v>
      </c>
      <c r="S22" s="262">
        <v>0</v>
      </c>
    </row>
    <row r="23" spans="1:19" ht="15.75" x14ac:dyDescent="0.3">
      <c r="A23" s="261" t="s">
        <v>3430</v>
      </c>
      <c r="B23" s="261" t="s">
        <v>3466</v>
      </c>
      <c r="C23" s="262">
        <f>SUM(C19,C17,C16,C14,C9)</f>
        <v>122</v>
      </c>
      <c r="D23" s="262">
        <f>SUM(D19,D17,D16,D14,D9)</f>
        <v>50929631</v>
      </c>
      <c r="E23" s="261">
        <v>0</v>
      </c>
      <c r="F23" s="261">
        <v>0</v>
      </c>
      <c r="G23" s="262">
        <f>SUM(G19,G17,G16,G14,G9)</f>
        <v>50929631</v>
      </c>
      <c r="H23" s="301">
        <f t="shared" si="0"/>
        <v>19.517052722042141</v>
      </c>
      <c r="I23" s="262">
        <f>G23</f>
        <v>50929631</v>
      </c>
      <c r="J23" s="262">
        <v>0</v>
      </c>
      <c r="K23" s="262">
        <f>I23</f>
        <v>50929631</v>
      </c>
      <c r="L23" s="301">
        <f>H23</f>
        <v>19.517052722042141</v>
      </c>
      <c r="M23" s="262">
        <v>0</v>
      </c>
      <c r="N23" s="301">
        <f>L23</f>
        <v>19.517052722042141</v>
      </c>
      <c r="O23" s="262">
        <v>0</v>
      </c>
      <c r="P23" s="262">
        <v>0</v>
      </c>
      <c r="Q23" s="262" t="s">
        <v>16</v>
      </c>
      <c r="R23" s="262" t="s">
        <v>16</v>
      </c>
      <c r="S23" s="323">
        <f>D23</f>
        <v>50929631</v>
      </c>
    </row>
    <row r="24" spans="1:19" ht="30" x14ac:dyDescent="0.3">
      <c r="A24" s="261" t="s">
        <v>3467</v>
      </c>
      <c r="B24" s="261" t="s">
        <v>3468</v>
      </c>
      <c r="C24" s="262" t="s">
        <v>3430</v>
      </c>
      <c r="D24" s="262" t="s">
        <v>3430</v>
      </c>
      <c r="E24" s="261" t="s">
        <v>3430</v>
      </c>
      <c r="F24" s="261" t="s">
        <v>3430</v>
      </c>
      <c r="G24" s="262" t="s">
        <v>3430</v>
      </c>
      <c r="H24" s="301">
        <f>-H25</f>
        <v>0</v>
      </c>
      <c r="I24" s="262" t="s">
        <v>3430</v>
      </c>
      <c r="J24" s="262" t="s">
        <v>3430</v>
      </c>
      <c r="K24" s="262" t="s">
        <v>3430</v>
      </c>
      <c r="L24" s="263">
        <v>0</v>
      </c>
      <c r="M24" s="262" t="s">
        <v>3430</v>
      </c>
      <c r="N24" s="263">
        <v>0</v>
      </c>
      <c r="O24" s="262" t="s">
        <v>3430</v>
      </c>
      <c r="P24" s="262" t="s">
        <v>3430</v>
      </c>
      <c r="Q24" s="262" t="s">
        <v>3430</v>
      </c>
      <c r="R24" s="262" t="s">
        <v>3430</v>
      </c>
      <c r="S24" s="262" t="s">
        <v>3430</v>
      </c>
    </row>
    <row r="25" spans="1:19" ht="15.75" x14ac:dyDescent="0.3">
      <c r="A25" s="261" t="s">
        <v>3430</v>
      </c>
      <c r="B25" s="261" t="s">
        <v>3469</v>
      </c>
      <c r="C25" s="262">
        <v>0</v>
      </c>
      <c r="D25" s="262">
        <v>0</v>
      </c>
      <c r="E25" s="261">
        <v>0</v>
      </c>
      <c r="F25" s="261">
        <v>0</v>
      </c>
      <c r="G25" s="262">
        <v>0</v>
      </c>
      <c r="H25" s="301">
        <f t="shared" si="0"/>
        <v>0</v>
      </c>
      <c r="I25" s="262">
        <v>0</v>
      </c>
      <c r="J25" s="262">
        <v>0</v>
      </c>
      <c r="K25" s="262">
        <v>0</v>
      </c>
      <c r="L25" s="263">
        <v>0</v>
      </c>
      <c r="M25" s="262">
        <v>0</v>
      </c>
      <c r="N25" s="263">
        <v>0</v>
      </c>
      <c r="O25" s="262">
        <v>0</v>
      </c>
      <c r="P25" s="262">
        <v>0</v>
      </c>
      <c r="Q25" s="262" t="s">
        <v>16</v>
      </c>
      <c r="R25" s="262" t="s">
        <v>16</v>
      </c>
      <c r="S25" s="262">
        <v>0</v>
      </c>
    </row>
    <row r="26" spans="1:19" ht="15.75" x14ac:dyDescent="0.3">
      <c r="A26" s="261" t="s">
        <v>3470</v>
      </c>
      <c r="B26" s="261" t="s">
        <v>3471</v>
      </c>
      <c r="C26" s="262" t="s">
        <v>3430</v>
      </c>
      <c r="D26" s="262" t="s">
        <v>3430</v>
      </c>
      <c r="E26" s="261" t="s">
        <v>3430</v>
      </c>
      <c r="F26" s="261" t="s">
        <v>3430</v>
      </c>
      <c r="G26" s="262" t="s">
        <v>3430</v>
      </c>
      <c r="H26" s="301"/>
      <c r="I26" s="262" t="s">
        <v>3430</v>
      </c>
      <c r="J26" s="262" t="s">
        <v>3430</v>
      </c>
      <c r="K26" s="262" t="s">
        <v>3430</v>
      </c>
      <c r="L26" s="263"/>
      <c r="M26" s="262" t="s">
        <v>3430</v>
      </c>
      <c r="N26" s="263"/>
      <c r="O26" s="262" t="s">
        <v>3430</v>
      </c>
      <c r="P26" s="262" t="s">
        <v>3430</v>
      </c>
      <c r="Q26" s="262" t="s">
        <v>3430</v>
      </c>
      <c r="R26" s="262" t="s">
        <v>3430</v>
      </c>
      <c r="S26" s="262" t="s">
        <v>3430</v>
      </c>
    </row>
    <row r="27" spans="1:19" ht="15.75" x14ac:dyDescent="0.3">
      <c r="A27" s="261" t="s">
        <v>24</v>
      </c>
      <c r="B27" s="261" t="s">
        <v>3472</v>
      </c>
      <c r="C27" s="262" t="s">
        <v>3430</v>
      </c>
      <c r="D27" s="262">
        <v>0</v>
      </c>
      <c r="E27" s="261">
        <v>0</v>
      </c>
      <c r="F27" s="261" t="s">
        <v>3430</v>
      </c>
      <c r="G27" s="262">
        <v>0</v>
      </c>
      <c r="H27" s="301"/>
      <c r="I27" s="262">
        <v>0</v>
      </c>
      <c r="J27" s="262" t="s">
        <v>3430</v>
      </c>
      <c r="K27" s="262">
        <v>0</v>
      </c>
      <c r="L27" s="263"/>
      <c r="M27" s="262" t="s">
        <v>3430</v>
      </c>
      <c r="N27" s="263"/>
      <c r="O27" s="262">
        <v>0</v>
      </c>
      <c r="P27" s="262" t="s">
        <v>3430</v>
      </c>
      <c r="Q27" s="262" t="s">
        <v>16</v>
      </c>
      <c r="R27" s="262" t="s">
        <v>16</v>
      </c>
      <c r="S27" s="262" t="s">
        <v>3430</v>
      </c>
    </row>
    <row r="28" spans="1:19" ht="30" x14ac:dyDescent="0.3">
      <c r="A28" s="261" t="s">
        <v>3430</v>
      </c>
      <c r="B28" s="261" t="s">
        <v>54</v>
      </c>
      <c r="C28" s="325">
        <f>88884-4</f>
        <v>88880</v>
      </c>
      <c r="D28" s="296">
        <f>21685172-45000</f>
        <v>21640172</v>
      </c>
      <c r="E28" s="261">
        <v>0</v>
      </c>
      <c r="F28" s="261">
        <v>0</v>
      </c>
      <c r="G28" s="296">
        <f>D28</f>
        <v>21640172</v>
      </c>
      <c r="H28" s="301">
        <f t="shared" si="0"/>
        <v>8.2928615335551932</v>
      </c>
      <c r="I28" s="296">
        <f>G28</f>
        <v>21640172</v>
      </c>
      <c r="J28" s="262">
        <v>0</v>
      </c>
      <c r="K28" s="296">
        <f>I28</f>
        <v>21640172</v>
      </c>
      <c r="L28" s="266">
        <f>H28</f>
        <v>8.2928615335551932</v>
      </c>
      <c r="M28" s="262">
        <v>0</v>
      </c>
      <c r="N28" s="266">
        <f>L28</f>
        <v>8.2928615335551932</v>
      </c>
      <c r="O28" s="262">
        <v>0</v>
      </c>
      <c r="P28" s="262">
        <v>0</v>
      </c>
      <c r="Q28" s="262" t="s">
        <v>16</v>
      </c>
      <c r="R28" s="262" t="s">
        <v>16</v>
      </c>
      <c r="S28" s="296">
        <f>21474881-45000</f>
        <v>21429881</v>
      </c>
    </row>
    <row r="29" spans="1:19" ht="30" x14ac:dyDescent="0.3">
      <c r="A29" s="261" t="s">
        <v>3430</v>
      </c>
      <c r="B29" s="261" t="s">
        <v>3473</v>
      </c>
      <c r="C29" s="296">
        <v>102</v>
      </c>
      <c r="D29" s="296">
        <v>22432335</v>
      </c>
      <c r="E29" s="261">
        <v>0</v>
      </c>
      <c r="F29" s="261">
        <v>0</v>
      </c>
      <c r="G29" s="296">
        <f>D29</f>
        <v>22432335</v>
      </c>
      <c r="H29" s="301">
        <f t="shared" si="0"/>
        <v>8.596431120294417</v>
      </c>
      <c r="I29" s="296">
        <f>G29</f>
        <v>22432335</v>
      </c>
      <c r="J29" s="262">
        <v>0</v>
      </c>
      <c r="K29" s="296">
        <f>I29</f>
        <v>22432335</v>
      </c>
      <c r="L29" s="266">
        <f>H29</f>
        <v>8.596431120294417</v>
      </c>
      <c r="M29" s="262">
        <v>0</v>
      </c>
      <c r="N29" s="266">
        <f>L29</f>
        <v>8.596431120294417</v>
      </c>
      <c r="O29" s="262">
        <v>0</v>
      </c>
      <c r="P29" s="262">
        <v>0</v>
      </c>
      <c r="Q29" s="262" t="s">
        <v>16</v>
      </c>
      <c r="R29" s="262" t="s">
        <v>16</v>
      </c>
      <c r="S29" s="296">
        <v>22432335</v>
      </c>
    </row>
    <row r="30" spans="1:19" ht="15" x14ac:dyDescent="0.25">
      <c r="A30" s="264" t="s">
        <v>3430</v>
      </c>
      <c r="B30" s="264" t="s">
        <v>3474</v>
      </c>
      <c r="C30" s="265" t="s">
        <v>3430</v>
      </c>
      <c r="D30" s="296">
        <v>6040000</v>
      </c>
      <c r="E30" s="264">
        <v>0</v>
      </c>
      <c r="F30" s="264">
        <v>0</v>
      </c>
      <c r="G30" s="265">
        <f>D30</f>
        <v>6040000</v>
      </c>
      <c r="H30" s="301">
        <f t="shared" si="0"/>
        <v>2.3146250252850749</v>
      </c>
      <c r="I30" s="265">
        <f>G30</f>
        <v>6040000</v>
      </c>
      <c r="J30" s="265">
        <v>0</v>
      </c>
      <c r="K30" s="265">
        <f>I30</f>
        <v>6040000</v>
      </c>
      <c r="L30" s="266">
        <v>2.5332662679673965</v>
      </c>
      <c r="M30" s="265">
        <v>0</v>
      </c>
      <c r="N30" s="266">
        <f>L30</f>
        <v>2.5332662679673965</v>
      </c>
      <c r="O30" s="265">
        <v>0</v>
      </c>
      <c r="P30" s="265">
        <v>0</v>
      </c>
      <c r="Q30" s="265" t="s">
        <v>16</v>
      </c>
      <c r="R30" s="265" t="s">
        <v>16</v>
      </c>
      <c r="S30" s="296">
        <v>6040000</v>
      </c>
    </row>
    <row r="31" spans="1:19" ht="15.75" x14ac:dyDescent="0.3">
      <c r="A31" s="261" t="s">
        <v>34</v>
      </c>
      <c r="B31" s="261" t="s">
        <v>55</v>
      </c>
      <c r="C31" s="262">
        <v>2</v>
      </c>
      <c r="D31" s="262">
        <v>8735</v>
      </c>
      <c r="E31" s="261">
        <v>0</v>
      </c>
      <c r="F31" s="261">
        <v>0</v>
      </c>
      <c r="G31" s="262">
        <f>D31</f>
        <v>8735</v>
      </c>
      <c r="H31" s="301">
        <f t="shared" si="0"/>
        <v>3.3473923171962136E-3</v>
      </c>
      <c r="I31" s="262">
        <f>G31</f>
        <v>8735</v>
      </c>
      <c r="J31" s="262">
        <v>0</v>
      </c>
      <c r="K31" s="262">
        <f>I31</f>
        <v>8735</v>
      </c>
      <c r="L31" s="266">
        <f>H31</f>
        <v>3.3473923171962136E-3</v>
      </c>
      <c r="M31" s="262">
        <v>0</v>
      </c>
      <c r="N31" s="266">
        <f>L31</f>
        <v>3.3473923171962136E-3</v>
      </c>
      <c r="O31" s="262">
        <v>0</v>
      </c>
      <c r="P31" s="262">
        <v>0</v>
      </c>
      <c r="Q31" s="262" t="s">
        <v>16</v>
      </c>
      <c r="R31" s="262" t="s">
        <v>16</v>
      </c>
      <c r="S31" s="323">
        <v>8735</v>
      </c>
    </row>
    <row r="32" spans="1:19" ht="15.75" x14ac:dyDescent="0.3">
      <c r="A32" s="261"/>
      <c r="B32" s="299"/>
      <c r="C32" s="299">
        <v>0</v>
      </c>
      <c r="D32" s="262">
        <v>0</v>
      </c>
      <c r="E32" s="261">
        <v>0</v>
      </c>
      <c r="F32" s="261">
        <v>0</v>
      </c>
      <c r="G32" s="262">
        <v>0</v>
      </c>
      <c r="H32" s="301">
        <f t="shared" si="0"/>
        <v>0</v>
      </c>
      <c r="I32" s="262">
        <v>0</v>
      </c>
      <c r="J32" s="262">
        <v>0</v>
      </c>
      <c r="K32" s="262">
        <v>0</v>
      </c>
      <c r="L32" s="266">
        <v>0</v>
      </c>
      <c r="M32" s="262">
        <v>0</v>
      </c>
      <c r="N32" s="266">
        <v>0</v>
      </c>
      <c r="O32" s="262">
        <v>0</v>
      </c>
      <c r="P32" s="262">
        <v>0</v>
      </c>
      <c r="Q32" s="262" t="s">
        <v>16</v>
      </c>
      <c r="R32" s="262" t="s">
        <v>16</v>
      </c>
      <c r="S32" s="262">
        <v>0</v>
      </c>
    </row>
    <row r="33" spans="1:19" ht="15.75" x14ac:dyDescent="0.3">
      <c r="A33" s="261" t="s">
        <v>3430</v>
      </c>
      <c r="B33" s="261" t="s">
        <v>3475</v>
      </c>
      <c r="C33" s="262">
        <v>0</v>
      </c>
      <c r="D33" s="262">
        <v>0</v>
      </c>
      <c r="E33" s="261">
        <v>0</v>
      </c>
      <c r="F33" s="261">
        <v>0</v>
      </c>
      <c r="G33" s="262">
        <v>0</v>
      </c>
      <c r="H33" s="301">
        <f t="shared" si="0"/>
        <v>0</v>
      </c>
      <c r="I33" s="262">
        <v>0</v>
      </c>
      <c r="J33" s="262">
        <v>0</v>
      </c>
      <c r="K33" s="262">
        <v>0</v>
      </c>
      <c r="L33" s="266">
        <v>0</v>
      </c>
      <c r="M33" s="262">
        <v>0</v>
      </c>
      <c r="N33" s="266">
        <v>0</v>
      </c>
      <c r="O33" s="262">
        <v>0</v>
      </c>
      <c r="P33" s="262">
        <v>0</v>
      </c>
      <c r="Q33" s="262" t="s">
        <v>16</v>
      </c>
      <c r="R33" s="262" t="s">
        <v>16</v>
      </c>
      <c r="S33" s="262"/>
    </row>
    <row r="34" spans="1:19" ht="30" x14ac:dyDescent="0.3">
      <c r="A34" s="261" t="s">
        <v>30</v>
      </c>
      <c r="B34" s="261" t="s">
        <v>3476</v>
      </c>
      <c r="C34" s="262">
        <v>0</v>
      </c>
      <c r="D34" s="262">
        <v>0</v>
      </c>
      <c r="E34" s="261">
        <v>0</v>
      </c>
      <c r="F34" s="261">
        <v>0</v>
      </c>
      <c r="G34" s="262">
        <v>0</v>
      </c>
      <c r="H34" s="301">
        <f t="shared" si="0"/>
        <v>0</v>
      </c>
      <c r="I34" s="262">
        <v>0</v>
      </c>
      <c r="J34" s="262">
        <v>0</v>
      </c>
      <c r="K34" s="262">
        <v>0</v>
      </c>
      <c r="L34" s="266">
        <v>0</v>
      </c>
      <c r="M34" s="262">
        <v>0</v>
      </c>
      <c r="N34" s="266">
        <v>0</v>
      </c>
      <c r="O34" s="262">
        <v>0</v>
      </c>
      <c r="P34" s="262">
        <v>0</v>
      </c>
      <c r="Q34" s="262" t="s">
        <v>16</v>
      </c>
      <c r="R34" s="262" t="s">
        <v>16</v>
      </c>
      <c r="S34" s="262">
        <v>0</v>
      </c>
    </row>
    <row r="35" spans="1:19" ht="15.75" x14ac:dyDescent="0.3">
      <c r="A35" s="261" t="s">
        <v>3461</v>
      </c>
      <c r="B35" s="261" t="s">
        <v>3465</v>
      </c>
      <c r="C35" s="262">
        <f>SUM(C36:C42) + 4</f>
        <v>3712</v>
      </c>
      <c r="D35" s="262">
        <f>SUM(D36:D42)+D44</f>
        <v>35435368</v>
      </c>
      <c r="E35" s="261">
        <v>0</v>
      </c>
      <c r="F35" s="261">
        <v>0</v>
      </c>
      <c r="G35" s="308">
        <f>D35</f>
        <v>35435368</v>
      </c>
      <c r="H35" s="301">
        <f t="shared" si="0"/>
        <v>13.579402243871844</v>
      </c>
      <c r="I35" s="296">
        <f>G35</f>
        <v>35435368</v>
      </c>
      <c r="J35" s="262">
        <v>0</v>
      </c>
      <c r="K35" s="296">
        <f>I35</f>
        <v>35435368</v>
      </c>
      <c r="L35" s="266">
        <f>H35</f>
        <v>13.579402243871844</v>
      </c>
      <c r="M35" s="262">
        <v>0</v>
      </c>
      <c r="N35" s="266">
        <f>L35</f>
        <v>13.579402243871844</v>
      </c>
      <c r="O35" s="262">
        <v>0</v>
      </c>
      <c r="P35" s="262">
        <v>0</v>
      </c>
      <c r="Q35" s="262" t="s">
        <v>16</v>
      </c>
      <c r="R35" s="262" t="s">
        <v>16</v>
      </c>
      <c r="S35" s="323">
        <f>SUM(S36:S42)+45000</f>
        <v>35375587</v>
      </c>
    </row>
    <row r="36" spans="1:19" ht="15.75" x14ac:dyDescent="0.3">
      <c r="A36" s="264"/>
      <c r="B36" s="261" t="s">
        <v>3328</v>
      </c>
      <c r="C36" s="262">
        <v>1</v>
      </c>
      <c r="D36" s="262">
        <v>215536</v>
      </c>
      <c r="E36" s="261">
        <v>0</v>
      </c>
      <c r="F36" s="261">
        <v>0</v>
      </c>
      <c r="G36" s="262">
        <v>215536</v>
      </c>
      <c r="H36" s="301">
        <f t="shared" si="0"/>
        <v>8.2596857524808595E-2</v>
      </c>
      <c r="I36" s="262">
        <v>199276</v>
      </c>
      <c r="J36" s="262">
        <v>0</v>
      </c>
      <c r="K36" s="262">
        <v>199276</v>
      </c>
      <c r="L36" s="266">
        <v>7.6365764327600755E-2</v>
      </c>
      <c r="M36" s="262">
        <v>0</v>
      </c>
      <c r="N36" s="266">
        <v>7.6365764327600755E-2</v>
      </c>
      <c r="O36" s="262">
        <v>0</v>
      </c>
      <c r="P36" s="262">
        <v>0</v>
      </c>
      <c r="Q36" s="262" t="s">
        <v>16</v>
      </c>
      <c r="R36" s="262" t="s">
        <v>16</v>
      </c>
      <c r="S36" s="262">
        <f>D36</f>
        <v>215536</v>
      </c>
    </row>
    <row r="37" spans="1:19" ht="15.75" x14ac:dyDescent="0.3">
      <c r="A37" s="264"/>
      <c r="B37" s="261" t="s">
        <v>74</v>
      </c>
      <c r="C37" s="262">
        <v>1522</v>
      </c>
      <c r="D37" s="262">
        <v>2033371</v>
      </c>
      <c r="E37" s="261">
        <v>0</v>
      </c>
      <c r="F37" s="261">
        <v>0</v>
      </c>
      <c r="G37" s="262">
        <f>D37</f>
        <v>2033371</v>
      </c>
      <c r="H37" s="301">
        <f t="shared" si="0"/>
        <v>0.77922043084253945</v>
      </c>
      <c r="I37" s="262">
        <f>G37</f>
        <v>2033371</v>
      </c>
      <c r="J37" s="262">
        <v>0</v>
      </c>
      <c r="K37" s="262">
        <f>I37</f>
        <v>2033371</v>
      </c>
      <c r="L37" s="266">
        <f>H37</f>
        <v>0.77922043084253945</v>
      </c>
      <c r="M37" s="262">
        <v>0</v>
      </c>
      <c r="N37" s="266">
        <f>L37</f>
        <v>0.77922043084253945</v>
      </c>
      <c r="O37" s="262">
        <v>0</v>
      </c>
      <c r="P37" s="262">
        <v>0</v>
      </c>
      <c r="Q37" s="262" t="s">
        <v>16</v>
      </c>
      <c r="R37" s="262" t="s">
        <v>16</v>
      </c>
      <c r="S37" s="262">
        <v>2033371</v>
      </c>
    </row>
    <row r="38" spans="1:19" ht="15.75" x14ac:dyDescent="0.3">
      <c r="A38" s="264"/>
      <c r="B38" s="261" t="s">
        <v>338</v>
      </c>
      <c r="C38" s="262">
        <v>1531</v>
      </c>
      <c r="D38" s="262">
        <v>1946028</v>
      </c>
      <c r="E38" s="261">
        <v>0</v>
      </c>
      <c r="F38" s="261">
        <v>0</v>
      </c>
      <c r="G38" s="262">
        <f>D38</f>
        <v>1946028</v>
      </c>
      <c r="H38" s="301">
        <f t="shared" si="0"/>
        <v>0.74574919018302377</v>
      </c>
      <c r="I38" s="262">
        <f>G38</f>
        <v>1946028</v>
      </c>
      <c r="J38" s="262">
        <v>0</v>
      </c>
      <c r="K38" s="262">
        <f>I38</f>
        <v>1946028</v>
      </c>
      <c r="L38" s="266">
        <f>H38</f>
        <v>0.74574919018302377</v>
      </c>
      <c r="M38" s="262">
        <v>0</v>
      </c>
      <c r="N38" s="266">
        <f>L38</f>
        <v>0.74574919018302377</v>
      </c>
      <c r="O38" s="262">
        <v>0</v>
      </c>
      <c r="P38" s="262">
        <v>0</v>
      </c>
      <c r="Q38" s="262" t="s">
        <v>16</v>
      </c>
      <c r="R38" s="262" t="s">
        <v>16</v>
      </c>
      <c r="S38" s="262">
        <v>1892058</v>
      </c>
    </row>
    <row r="39" spans="1:19" ht="15.75" x14ac:dyDescent="0.3">
      <c r="A39" s="264"/>
      <c r="B39" s="261" t="s">
        <v>3477</v>
      </c>
      <c r="C39" s="262">
        <v>1</v>
      </c>
      <c r="D39" s="262">
        <v>5530</v>
      </c>
      <c r="E39" s="261">
        <v>0</v>
      </c>
      <c r="F39" s="261">
        <v>0</v>
      </c>
      <c r="G39" s="262">
        <v>5530</v>
      </c>
      <c r="H39" s="301">
        <f t="shared" si="0"/>
        <v>2.1191848327527258E-3</v>
      </c>
      <c r="I39" s="262">
        <v>6300</v>
      </c>
      <c r="J39" s="262">
        <v>0</v>
      </c>
      <c r="K39" s="262">
        <v>6300</v>
      </c>
      <c r="L39" s="266">
        <v>2.4142612018701942E-3</v>
      </c>
      <c r="M39" s="262">
        <v>0</v>
      </c>
      <c r="N39" s="266">
        <v>2.4142612018701942E-3</v>
      </c>
      <c r="O39" s="262">
        <v>0</v>
      </c>
      <c r="P39" s="262">
        <v>0</v>
      </c>
      <c r="Q39" s="262" t="s">
        <v>16</v>
      </c>
      <c r="R39" s="262" t="s">
        <v>16</v>
      </c>
      <c r="S39" s="262">
        <f>D39</f>
        <v>5530</v>
      </c>
    </row>
    <row r="40" spans="1:19" ht="15.75" x14ac:dyDescent="0.3">
      <c r="A40" s="264"/>
      <c r="B40" s="261" t="s">
        <v>3478</v>
      </c>
      <c r="C40" s="262">
        <v>84</v>
      </c>
      <c r="D40" s="262">
        <v>210245</v>
      </c>
      <c r="E40" s="261">
        <v>0</v>
      </c>
      <c r="F40" s="261">
        <v>0</v>
      </c>
      <c r="G40" s="262">
        <f>D40</f>
        <v>210245</v>
      </c>
      <c r="H40" s="301">
        <f t="shared" si="0"/>
        <v>8.056926133130142E-2</v>
      </c>
      <c r="I40" s="262">
        <f>G40</f>
        <v>210245</v>
      </c>
      <c r="J40" s="262">
        <v>0</v>
      </c>
      <c r="K40" s="262">
        <f>I40</f>
        <v>210245</v>
      </c>
      <c r="L40" s="266">
        <f>H40</f>
        <v>8.056926133130142E-2</v>
      </c>
      <c r="M40" s="262">
        <v>0</v>
      </c>
      <c r="N40" s="266">
        <f>L40</f>
        <v>8.056926133130142E-2</v>
      </c>
      <c r="O40" s="262">
        <v>0</v>
      </c>
      <c r="P40" s="262">
        <v>0</v>
      </c>
      <c r="Q40" s="262" t="s">
        <v>16</v>
      </c>
      <c r="R40" s="262" t="s">
        <v>16</v>
      </c>
      <c r="S40" s="262">
        <f>D40</f>
        <v>210245</v>
      </c>
    </row>
    <row r="41" spans="1:19" ht="15.75" x14ac:dyDescent="0.3">
      <c r="A41" s="264"/>
      <c r="B41" s="300" t="s">
        <v>3554</v>
      </c>
      <c r="C41" s="262">
        <v>46</v>
      </c>
      <c r="D41" s="262">
        <v>2206872</v>
      </c>
      <c r="E41" s="261">
        <v>0</v>
      </c>
      <c r="F41" s="261">
        <v>0</v>
      </c>
      <c r="G41" s="262">
        <f>D41</f>
        <v>2206872</v>
      </c>
      <c r="H41" s="301">
        <f t="shared" si="0"/>
        <v>0.84570880112598068</v>
      </c>
      <c r="I41" s="262">
        <f>G41</f>
        <v>2206872</v>
      </c>
      <c r="J41" s="262"/>
      <c r="K41" s="262">
        <f>I41</f>
        <v>2206872</v>
      </c>
      <c r="L41" s="266">
        <f>H41</f>
        <v>0.84570880112598068</v>
      </c>
      <c r="M41" s="262"/>
      <c r="N41" s="266">
        <f>L41</f>
        <v>0.84570880112598068</v>
      </c>
      <c r="O41" s="262">
        <v>0</v>
      </c>
      <c r="P41" s="262">
        <v>0</v>
      </c>
      <c r="Q41" s="262" t="s">
        <v>16</v>
      </c>
      <c r="R41" s="262" t="s">
        <v>16</v>
      </c>
      <c r="S41" s="262">
        <v>2206872</v>
      </c>
    </row>
    <row r="42" spans="1:19" ht="15.75" x14ac:dyDescent="0.3">
      <c r="A42" s="264"/>
      <c r="B42" s="261" t="s">
        <v>72</v>
      </c>
      <c r="C42" s="322">
        <v>523</v>
      </c>
      <c r="D42" s="262">
        <f>24034198+4738588</f>
        <v>28772786</v>
      </c>
      <c r="E42" s="261">
        <v>0</v>
      </c>
      <c r="F42" s="261">
        <v>0</v>
      </c>
      <c r="G42" s="262">
        <f>D42</f>
        <v>28772786</v>
      </c>
      <c r="H42" s="301">
        <f t="shared" si="0"/>
        <v>11.026193795160935</v>
      </c>
      <c r="I42" s="262">
        <f>G42</f>
        <v>28772786</v>
      </c>
      <c r="J42" s="262">
        <v>0</v>
      </c>
      <c r="K42" s="262">
        <f>I42</f>
        <v>28772786</v>
      </c>
      <c r="L42" s="266">
        <f>H42</f>
        <v>11.026193795160935</v>
      </c>
      <c r="M42" s="262">
        <v>0</v>
      </c>
      <c r="N42" s="266">
        <f>L42</f>
        <v>11.026193795160935</v>
      </c>
      <c r="O42" s="262">
        <v>0</v>
      </c>
      <c r="P42" s="262">
        <v>0</v>
      </c>
      <c r="Q42" s="262" t="s">
        <v>16</v>
      </c>
      <c r="R42" s="262" t="s">
        <v>16</v>
      </c>
      <c r="S42" s="262">
        <f>24028387+4738588</f>
        <v>28766975</v>
      </c>
    </row>
    <row r="43" spans="1:19" ht="15" x14ac:dyDescent="0.25">
      <c r="A43" s="264" t="s">
        <v>3430</v>
      </c>
      <c r="B43" s="264" t="s">
        <v>3360</v>
      </c>
      <c r="C43" s="265">
        <v>1</v>
      </c>
      <c r="D43" s="312">
        <f>6216218+4738588</f>
        <v>10954806</v>
      </c>
      <c r="E43" s="264">
        <v>0</v>
      </c>
      <c r="F43" s="264">
        <v>0</v>
      </c>
      <c r="G43" s="265">
        <f>D43</f>
        <v>10954806</v>
      </c>
      <c r="H43" s="301">
        <f t="shared" si="0"/>
        <v>4.1980576348912404</v>
      </c>
      <c r="I43" s="265">
        <f>G43</f>
        <v>10954806</v>
      </c>
      <c r="J43" s="265">
        <v>0</v>
      </c>
      <c r="K43" s="265">
        <f>I43</f>
        <v>10954806</v>
      </c>
      <c r="L43" s="266">
        <f>H43</f>
        <v>4.1980576348912404</v>
      </c>
      <c r="M43" s="265">
        <v>0</v>
      </c>
      <c r="N43" s="266">
        <f>L43</f>
        <v>4.1980576348912404</v>
      </c>
      <c r="O43" s="265">
        <v>0</v>
      </c>
      <c r="P43" s="265">
        <v>0</v>
      </c>
      <c r="Q43" s="265" t="s">
        <v>16</v>
      </c>
      <c r="R43" s="265" t="s">
        <v>16</v>
      </c>
      <c r="S43" s="312">
        <f>6216218+4738588</f>
        <v>10954806</v>
      </c>
    </row>
    <row r="44" spans="1:19" s="329" customFormat="1" ht="15" x14ac:dyDescent="0.25">
      <c r="A44" s="326"/>
      <c r="B44" s="331" t="s">
        <v>3552</v>
      </c>
      <c r="C44" s="330">
        <v>4</v>
      </c>
      <c r="D44" s="330">
        <v>45000</v>
      </c>
      <c r="E44" s="326">
        <v>0</v>
      </c>
      <c r="F44" s="326">
        <v>0</v>
      </c>
      <c r="G44" s="330">
        <v>45000</v>
      </c>
      <c r="H44" s="327">
        <f t="shared" si="0"/>
        <v>1.7244722870501387E-2</v>
      </c>
      <c r="I44" s="330">
        <v>45000</v>
      </c>
      <c r="J44" s="330"/>
      <c r="K44" s="330">
        <v>45000</v>
      </c>
      <c r="L44" s="328">
        <v>1.7244722870501387E-2</v>
      </c>
      <c r="M44" s="330">
        <v>0</v>
      </c>
      <c r="N44" s="328">
        <v>1.7244722870501387E-2</v>
      </c>
      <c r="O44" s="330">
        <v>0</v>
      </c>
      <c r="P44" s="330">
        <v>0</v>
      </c>
      <c r="Q44" s="330" t="s">
        <v>16</v>
      </c>
      <c r="R44" s="330" t="s">
        <v>16</v>
      </c>
      <c r="S44" s="330">
        <v>45000</v>
      </c>
    </row>
    <row r="45" spans="1:19" ht="15.75" x14ac:dyDescent="0.3">
      <c r="A45" s="261" t="s">
        <v>3430</v>
      </c>
      <c r="B45" s="261" t="s">
        <v>3479</v>
      </c>
      <c r="C45" s="262">
        <f>SUM(C35+C33+C31+C29+C28)</f>
        <v>92696</v>
      </c>
      <c r="D45" s="262">
        <f>SUM(D35+D33+D31+D29+D28)</f>
        <v>79516610</v>
      </c>
      <c r="E45" s="261">
        <v>0</v>
      </c>
      <c r="F45" s="261">
        <v>0</v>
      </c>
      <c r="G45" s="262">
        <f>SUM(G35+G33+G31+G29+G28)</f>
        <v>79516610</v>
      </c>
      <c r="H45" s="301">
        <f t="shared" si="0"/>
        <v>30.472042290038647</v>
      </c>
      <c r="I45" s="262">
        <f>SUM(I35+I33+I31+I29+I28)</f>
        <v>79516610</v>
      </c>
      <c r="J45" s="262">
        <v>0</v>
      </c>
      <c r="K45" s="262">
        <f>SUM(K35+K33+K31+K29+K28)</f>
        <v>79516610</v>
      </c>
      <c r="L45" s="266">
        <v>33.52069354289938</v>
      </c>
      <c r="M45" s="262">
        <v>0</v>
      </c>
      <c r="N45" s="266">
        <v>33.52069354289938</v>
      </c>
      <c r="O45" s="262">
        <v>0</v>
      </c>
      <c r="P45" s="262">
        <v>0</v>
      </c>
      <c r="Q45" s="262" t="s">
        <v>16</v>
      </c>
      <c r="R45" s="262" t="s">
        <v>16</v>
      </c>
      <c r="S45" s="262">
        <f>SUM(S35,S33,S31,S29,S28)</f>
        <v>79246538</v>
      </c>
    </row>
    <row r="46" spans="1:19" ht="15" x14ac:dyDescent="0.3">
      <c r="A46" s="297" t="s">
        <v>3430</v>
      </c>
      <c r="B46" s="297" t="s">
        <v>57</v>
      </c>
      <c r="C46" s="298">
        <f>SUM(C45+C23)</f>
        <v>92818</v>
      </c>
      <c r="D46" s="298">
        <f>SUM(D45+D23)</f>
        <v>130446241</v>
      </c>
      <c r="E46" s="297">
        <v>0</v>
      </c>
      <c r="F46" s="297">
        <v>0</v>
      </c>
      <c r="G46" s="298">
        <f>SUM(G45+G23)</f>
        <v>130446241</v>
      </c>
      <c r="H46" s="303">
        <f t="shared" ref="H46" si="1">G46/260949395*100</f>
        <v>49.989095012080789</v>
      </c>
      <c r="I46" s="298">
        <f>SUM(I45+I23)</f>
        <v>130446241</v>
      </c>
      <c r="J46" s="298">
        <v>0</v>
      </c>
      <c r="K46" s="298">
        <f>SUM(K45+K23)</f>
        <v>130446241</v>
      </c>
      <c r="L46" s="303">
        <f t="shared" ref="L46" si="2">K46/260949395*100</f>
        <v>49.989095012080789</v>
      </c>
      <c r="M46" s="298">
        <v>0</v>
      </c>
      <c r="N46" s="303">
        <f t="shared" ref="N46" si="3">G46/260949395*100</f>
        <v>49.989095012080789</v>
      </c>
      <c r="O46" s="298">
        <v>0</v>
      </c>
      <c r="P46" s="298">
        <v>0</v>
      </c>
      <c r="Q46" s="298" t="s">
        <v>16</v>
      </c>
      <c r="R46" s="298" t="s">
        <v>16</v>
      </c>
      <c r="S46" s="298">
        <f>SUM(S45+S23)</f>
        <v>130176169</v>
      </c>
    </row>
    <row r="49" spans="1:19" ht="14.25" x14ac:dyDescent="0.3">
      <c r="A49" s="388" t="s">
        <v>3480</v>
      </c>
      <c r="B49" s="388" t="s">
        <v>3480</v>
      </c>
      <c r="C49" s="388" t="s">
        <v>3480</v>
      </c>
      <c r="D49" s="388" t="s">
        <v>3480</v>
      </c>
      <c r="E49" s="388" t="s">
        <v>3480</v>
      </c>
      <c r="F49" s="388" t="s">
        <v>3480</v>
      </c>
      <c r="G49" s="388" t="s">
        <v>3480</v>
      </c>
      <c r="H49" s="388" t="s">
        <v>3480</v>
      </c>
      <c r="I49" s="388" t="s">
        <v>3480</v>
      </c>
      <c r="J49" s="388" t="s">
        <v>3480</v>
      </c>
      <c r="K49" s="388" t="s">
        <v>3480</v>
      </c>
      <c r="L49" s="388" t="s">
        <v>3480</v>
      </c>
      <c r="M49" s="388" t="s">
        <v>3480</v>
      </c>
      <c r="N49" s="388" t="s">
        <v>3480</v>
      </c>
    </row>
    <row r="50" spans="1:19" ht="15" x14ac:dyDescent="0.3">
      <c r="B50" s="267" t="s">
        <v>189</v>
      </c>
    </row>
    <row r="51" spans="1:19" ht="15" x14ac:dyDescent="0.3">
      <c r="B51" s="267"/>
    </row>
    <row r="52" spans="1:19" ht="14.25" x14ac:dyDescent="0.3">
      <c r="A52" s="388" t="s">
        <v>41</v>
      </c>
      <c r="B52" s="388" t="s">
        <v>41</v>
      </c>
      <c r="C52" s="388" t="s">
        <v>41</v>
      </c>
      <c r="D52" s="388" t="s">
        <v>41</v>
      </c>
      <c r="E52" s="388" t="s">
        <v>41</v>
      </c>
      <c r="F52" s="388" t="s">
        <v>41</v>
      </c>
      <c r="G52" s="388" t="s">
        <v>41</v>
      </c>
      <c r="H52" s="388" t="s">
        <v>41</v>
      </c>
      <c r="I52" s="388" t="s">
        <v>41</v>
      </c>
      <c r="J52" s="388" t="s">
        <v>41</v>
      </c>
      <c r="K52" s="388" t="s">
        <v>41</v>
      </c>
      <c r="L52" s="388" t="s">
        <v>41</v>
      </c>
      <c r="M52" s="388" t="s">
        <v>41</v>
      </c>
      <c r="N52" s="388" t="s">
        <v>41</v>
      </c>
    </row>
    <row r="54" spans="1:19" ht="15" x14ac:dyDescent="0.3">
      <c r="A54" s="268" t="s">
        <v>3481</v>
      </c>
    </row>
    <row r="55" spans="1:19" ht="14.25" x14ac:dyDescent="0.3">
      <c r="A55" s="388" t="s">
        <v>3482</v>
      </c>
      <c r="B55" s="388" t="s">
        <v>3482</v>
      </c>
      <c r="C55" s="388" t="s">
        <v>3482</v>
      </c>
      <c r="D55" s="388" t="s">
        <v>3482</v>
      </c>
      <c r="E55" s="388" t="s">
        <v>3482</v>
      </c>
      <c r="F55" s="388" t="s">
        <v>3482</v>
      </c>
      <c r="G55" s="388" t="s">
        <v>3482</v>
      </c>
      <c r="H55" s="388" t="s">
        <v>3482</v>
      </c>
      <c r="I55" s="388" t="s">
        <v>3482</v>
      </c>
      <c r="J55" s="388" t="s">
        <v>3482</v>
      </c>
      <c r="K55" s="388" t="s">
        <v>3482</v>
      </c>
      <c r="L55" s="388" t="s">
        <v>3482</v>
      </c>
      <c r="M55" s="388" t="s">
        <v>3482</v>
      </c>
      <c r="N55" s="388" t="s">
        <v>3482</v>
      </c>
      <c r="O55" s="388" t="s">
        <v>3482</v>
      </c>
      <c r="P55" s="388" t="s">
        <v>3482</v>
      </c>
      <c r="Q55" s="388" t="s">
        <v>3482</v>
      </c>
      <c r="R55" s="388" t="s">
        <v>3482</v>
      </c>
      <c r="S55" s="388" t="s">
        <v>3482</v>
      </c>
    </row>
    <row r="56" spans="1:19" ht="14.25" x14ac:dyDescent="0.3">
      <c r="A56" s="388" t="s">
        <v>63</v>
      </c>
      <c r="B56" s="388" t="s">
        <v>63</v>
      </c>
      <c r="C56" s="388" t="s">
        <v>63</v>
      </c>
      <c r="D56" s="388" t="s">
        <v>63</v>
      </c>
      <c r="E56" s="388" t="s">
        <v>63</v>
      </c>
      <c r="F56" s="388" t="s">
        <v>63</v>
      </c>
      <c r="G56" s="388" t="s">
        <v>63</v>
      </c>
      <c r="H56" s="388" t="s">
        <v>63</v>
      </c>
      <c r="I56" s="388" t="s">
        <v>63</v>
      </c>
      <c r="J56" s="388" t="s">
        <v>63</v>
      </c>
      <c r="K56" s="388" t="s">
        <v>63</v>
      </c>
      <c r="L56" s="388" t="s">
        <v>63</v>
      </c>
      <c r="M56" s="388" t="s">
        <v>63</v>
      </c>
      <c r="N56" s="388" t="s">
        <v>63</v>
      </c>
      <c r="O56" s="388" t="s">
        <v>63</v>
      </c>
      <c r="P56" s="388" t="s">
        <v>63</v>
      </c>
      <c r="Q56" s="388" t="s">
        <v>63</v>
      </c>
      <c r="R56" s="388" t="s">
        <v>63</v>
      </c>
      <c r="S56" s="388" t="s">
        <v>63</v>
      </c>
    </row>
    <row r="57" spans="1:19" ht="14.25" x14ac:dyDescent="0.3">
      <c r="A57" s="388" t="s">
        <v>3483</v>
      </c>
      <c r="B57" s="388" t="s">
        <v>3483</v>
      </c>
      <c r="C57" s="388" t="s">
        <v>3483</v>
      </c>
      <c r="D57" s="388" t="s">
        <v>3483</v>
      </c>
      <c r="E57" s="388" t="s">
        <v>3483</v>
      </c>
      <c r="F57" s="388" t="s">
        <v>3483</v>
      </c>
      <c r="G57" s="388" t="s">
        <v>3483</v>
      </c>
      <c r="H57" s="388" t="s">
        <v>3483</v>
      </c>
      <c r="I57" s="388" t="s">
        <v>3483</v>
      </c>
      <c r="J57" s="388" t="s">
        <v>3483</v>
      </c>
      <c r="K57" s="388" t="s">
        <v>3483</v>
      </c>
      <c r="L57" s="388" t="s">
        <v>3483</v>
      </c>
      <c r="M57" s="388" t="s">
        <v>3483</v>
      </c>
      <c r="N57" s="388" t="s">
        <v>3483</v>
      </c>
      <c r="O57" s="388" t="s">
        <v>3483</v>
      </c>
      <c r="P57" s="388" t="s">
        <v>3483</v>
      </c>
      <c r="Q57" s="388" t="s">
        <v>3483</v>
      </c>
      <c r="R57" s="388" t="s">
        <v>3483</v>
      </c>
      <c r="S57" s="388" t="s">
        <v>3483</v>
      </c>
    </row>
    <row r="59" spans="1:19" ht="15" x14ac:dyDescent="0.3">
      <c r="A59" s="388"/>
      <c r="B59" s="388"/>
      <c r="C59" s="388"/>
      <c r="D59" s="388"/>
    </row>
  </sheetData>
  <mergeCells count="32">
    <mergeCell ref="A1:S1"/>
    <mergeCell ref="A2:S2"/>
    <mergeCell ref="A3:S3"/>
    <mergeCell ref="A4:A6"/>
    <mergeCell ref="B4:B6"/>
    <mergeCell ref="C4:C6"/>
    <mergeCell ref="D4:D6"/>
    <mergeCell ref="E4:E6"/>
    <mergeCell ref="F4:F6"/>
    <mergeCell ref="G4:G6"/>
    <mergeCell ref="H4:H6"/>
    <mergeCell ref="I4:L4"/>
    <mergeCell ref="M4:M6"/>
    <mergeCell ref="N4:N6"/>
    <mergeCell ref="Q4:R4"/>
    <mergeCell ref="S4:S6"/>
    <mergeCell ref="R5:R6"/>
    <mergeCell ref="O4:P4"/>
    <mergeCell ref="A56:S56"/>
    <mergeCell ref="A57:S57"/>
    <mergeCell ref="A59:D59"/>
    <mergeCell ref="I7:L7"/>
    <mergeCell ref="O7:P7"/>
    <mergeCell ref="Q7:R7"/>
    <mergeCell ref="A49:N49"/>
    <mergeCell ref="A52:N52"/>
    <mergeCell ref="A55:S55"/>
    <mergeCell ref="I5:K5"/>
    <mergeCell ref="L5:L6"/>
    <mergeCell ref="O5:O6"/>
    <mergeCell ref="P5:P6"/>
    <mergeCell ref="Q5:Q6"/>
  </mergeCells>
  <dataValidations count="3">
    <dataValidation type="whole" operator="greaterThan" allowBlank="1" showInputMessage="1" showErrorMessage="1" sqref="C28:C29">
      <formula1>0</formula1>
    </dataValidation>
    <dataValidation type="whole" operator="greaterThanOrEqual" allowBlank="1" showInputMessage="1" showErrorMessage="1" sqref="D28:D29 K35 I28:I29 G28:G29 S28:S29 G35 K28:K29 I35">
      <formula1>0</formula1>
    </dataValidation>
    <dataValidation type="list" allowBlank="1" showInputMessage="1" showErrorMessage="1" sqref="B44">
      <formula1>$AD$1:$BA$1</formula1>
    </dataValidation>
  </dataValidation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4:T16"/>
  <sheetViews>
    <sheetView zoomScale="85" zoomScaleNormal="85" workbookViewId="0">
      <selection activeCell="A13" sqref="A13"/>
    </sheetView>
  </sheetViews>
  <sheetFormatPr defaultRowHeight="16.5" x14ac:dyDescent="0.3"/>
  <cols>
    <col min="1" max="1" width="10.42578125" style="276" customWidth="1"/>
    <col min="2" max="2" width="28.85546875" style="276" customWidth="1"/>
    <col min="3" max="3" width="14.5703125" style="276" hidden="1" customWidth="1"/>
    <col min="4" max="4" width="14" style="276" customWidth="1"/>
    <col min="5" max="5" width="13" style="276" customWidth="1"/>
    <col min="6" max="6" width="14.42578125" style="276" customWidth="1"/>
    <col min="7" max="7" width="13.28515625" style="276" customWidth="1"/>
    <col min="8" max="8" width="18.140625" style="276" customWidth="1"/>
    <col min="9" max="9" width="16" style="276" customWidth="1"/>
    <col min="10" max="10" width="13.42578125" style="276" bestFit="1" customWidth="1"/>
    <col min="11" max="11" width="8" style="276" customWidth="1"/>
    <col min="12" max="12" width="11.7109375" style="276" customWidth="1"/>
    <col min="13" max="13" width="10.85546875" style="276" customWidth="1"/>
    <col min="14" max="14" width="14.42578125" style="276" customWidth="1"/>
    <col min="15" max="15" width="20.140625" style="276" customWidth="1"/>
    <col min="16" max="16" width="9.28515625" style="276" bestFit="1" customWidth="1"/>
    <col min="17" max="17" width="9.7109375" style="276" customWidth="1"/>
    <col min="18" max="19" width="9.140625" style="276"/>
    <col min="20" max="20" width="16.5703125" style="276" bestFit="1" customWidth="1"/>
    <col min="21" max="16384" width="9.140625" style="276"/>
  </cols>
  <sheetData>
    <row r="4" spans="1:20" x14ac:dyDescent="0.3">
      <c r="A4" s="269" t="s">
        <v>3358</v>
      </c>
      <c r="B4" s="270"/>
      <c r="C4" s="271"/>
      <c r="D4" s="272"/>
      <c r="E4" s="273"/>
      <c r="F4" s="273"/>
      <c r="G4" s="273"/>
      <c r="H4" s="273"/>
      <c r="I4" s="273"/>
      <c r="J4" s="273"/>
      <c r="K4" s="273"/>
      <c r="L4" s="273"/>
      <c r="M4" s="273"/>
      <c r="N4" s="273"/>
      <c r="O4" s="273"/>
      <c r="P4" s="274"/>
      <c r="Q4" s="274"/>
      <c r="R4" s="274"/>
      <c r="S4" s="274"/>
      <c r="T4" s="275"/>
    </row>
    <row r="5" spans="1:20" ht="57" customHeight="1" x14ac:dyDescent="0.3">
      <c r="A5" s="398" t="s">
        <v>0</v>
      </c>
      <c r="B5" s="398" t="s">
        <v>1</v>
      </c>
      <c r="C5" s="252"/>
      <c r="D5" s="397" t="s">
        <v>101</v>
      </c>
      <c r="E5" s="397" t="s">
        <v>98</v>
      </c>
      <c r="F5" s="397" t="s">
        <v>99</v>
      </c>
      <c r="G5" s="397" t="s">
        <v>100</v>
      </c>
      <c r="H5" s="397" t="s">
        <v>3</v>
      </c>
      <c r="I5" s="397" t="s">
        <v>4</v>
      </c>
      <c r="J5" s="397" t="s">
        <v>5</v>
      </c>
      <c r="K5" s="397"/>
      <c r="L5" s="397"/>
      <c r="M5" s="397"/>
      <c r="N5" s="397" t="s">
        <v>103</v>
      </c>
      <c r="O5" s="397" t="s">
        <v>6</v>
      </c>
      <c r="P5" s="406" t="s">
        <v>66</v>
      </c>
      <c r="Q5" s="406"/>
      <c r="R5" s="397" t="s">
        <v>7</v>
      </c>
      <c r="S5" s="397"/>
      <c r="T5" s="403" t="s">
        <v>106</v>
      </c>
    </row>
    <row r="6" spans="1:20" ht="43.5" customHeight="1" x14ac:dyDescent="0.3">
      <c r="A6" s="399"/>
      <c r="B6" s="399"/>
      <c r="C6" s="253" t="s">
        <v>67</v>
      </c>
      <c r="D6" s="397"/>
      <c r="E6" s="397"/>
      <c r="F6" s="397"/>
      <c r="G6" s="397"/>
      <c r="H6" s="397"/>
      <c r="I6" s="397"/>
      <c r="J6" s="403" t="s">
        <v>8</v>
      </c>
      <c r="K6" s="403"/>
      <c r="L6" s="403"/>
      <c r="M6" s="403" t="s">
        <v>9</v>
      </c>
      <c r="N6" s="397"/>
      <c r="O6" s="397"/>
      <c r="P6" s="403" t="s">
        <v>105</v>
      </c>
      <c r="Q6" s="404" t="s">
        <v>104</v>
      </c>
      <c r="R6" s="403" t="s">
        <v>105</v>
      </c>
      <c r="S6" s="404" t="s">
        <v>104</v>
      </c>
      <c r="T6" s="403"/>
    </row>
    <row r="7" spans="1:20" ht="34.5" customHeight="1" x14ac:dyDescent="0.3">
      <c r="A7" s="400"/>
      <c r="B7" s="400"/>
      <c r="C7" s="254"/>
      <c r="D7" s="397"/>
      <c r="E7" s="397"/>
      <c r="F7" s="397"/>
      <c r="G7" s="397"/>
      <c r="H7" s="397"/>
      <c r="I7" s="397"/>
      <c r="J7" s="251" t="s">
        <v>120</v>
      </c>
      <c r="K7" s="255" t="s">
        <v>10</v>
      </c>
      <c r="L7" s="255" t="s">
        <v>11</v>
      </c>
      <c r="M7" s="403"/>
      <c r="N7" s="397"/>
      <c r="O7" s="397"/>
      <c r="P7" s="403"/>
      <c r="Q7" s="405"/>
      <c r="R7" s="403"/>
      <c r="S7" s="405"/>
      <c r="T7" s="403"/>
    </row>
    <row r="8" spans="1:20" x14ac:dyDescent="0.3">
      <c r="A8" s="256">
        <v>1</v>
      </c>
      <c r="B8" s="8" t="s">
        <v>59</v>
      </c>
      <c r="C8" s="8"/>
      <c r="D8" s="277"/>
      <c r="E8" s="147">
        <v>0</v>
      </c>
      <c r="F8" s="147">
        <v>0</v>
      </c>
      <c r="G8" s="142"/>
      <c r="H8" s="147">
        <f>E8+F8+G8</f>
        <v>0</v>
      </c>
      <c r="I8" s="143">
        <f>L8/Summary!$D$12%</f>
        <v>0</v>
      </c>
      <c r="J8" s="147">
        <f>H8</f>
        <v>0</v>
      </c>
      <c r="K8" s="147">
        <v>0</v>
      </c>
      <c r="L8" s="147">
        <f>J8+K8</f>
        <v>0</v>
      </c>
      <c r="M8" s="150">
        <f>L8/Summary!$G$12%</f>
        <v>0</v>
      </c>
      <c r="N8" s="147">
        <v>0</v>
      </c>
      <c r="O8" s="144">
        <f>(H8+N8)/Summary!$D$12%</f>
        <v>0</v>
      </c>
      <c r="P8" s="147">
        <v>0</v>
      </c>
      <c r="Q8" s="145">
        <v>0</v>
      </c>
      <c r="R8" s="145">
        <v>0</v>
      </c>
      <c r="S8" s="145">
        <v>0</v>
      </c>
      <c r="T8" s="147">
        <f>H8</f>
        <v>0</v>
      </c>
    </row>
    <row r="9" spans="1:20" ht="31.5" customHeight="1" x14ac:dyDescent="0.3">
      <c r="A9" s="141"/>
      <c r="B9" s="278"/>
      <c r="C9" s="140"/>
      <c r="D9" s="146"/>
      <c r="E9" s="142">
        <v>0</v>
      </c>
      <c r="F9" s="142">
        <v>0</v>
      </c>
      <c r="G9" s="142"/>
      <c r="H9" s="147">
        <f>E9+F9+G9</f>
        <v>0</v>
      </c>
      <c r="I9" s="143">
        <f>L9/Summary!$D$12%</f>
        <v>0</v>
      </c>
      <c r="J9" s="147">
        <f>H9</f>
        <v>0</v>
      </c>
      <c r="K9" s="147">
        <v>0</v>
      </c>
      <c r="L9" s="147">
        <f>J9+K9</f>
        <v>0</v>
      </c>
      <c r="M9" s="144">
        <f>L9/Summary!$G$12%</f>
        <v>0</v>
      </c>
      <c r="N9" s="147">
        <v>0</v>
      </c>
      <c r="O9" s="144">
        <f>(H9+N9)/Summary!$D$12%</f>
        <v>0</v>
      </c>
      <c r="P9" s="147">
        <v>0</v>
      </c>
      <c r="Q9" s="145">
        <v>0</v>
      </c>
      <c r="R9" s="145">
        <v>0</v>
      </c>
      <c r="S9" s="145">
        <v>0</v>
      </c>
      <c r="T9" s="147">
        <f>H9</f>
        <v>0</v>
      </c>
    </row>
    <row r="10" spans="1:20" ht="43.5" customHeight="1" x14ac:dyDescent="0.3">
      <c r="A10" s="256">
        <v>2</v>
      </c>
      <c r="B10" s="8" t="s">
        <v>61</v>
      </c>
      <c r="C10" s="8"/>
      <c r="D10" s="146">
        <v>0</v>
      </c>
      <c r="E10" s="142">
        <v>0</v>
      </c>
      <c r="F10" s="142">
        <v>0</v>
      </c>
      <c r="G10" s="142">
        <v>0</v>
      </c>
      <c r="H10" s="147">
        <f>E10+F10+G10</f>
        <v>0</v>
      </c>
      <c r="I10" s="143">
        <f>L10/Summary!$D$12%</f>
        <v>0</v>
      </c>
      <c r="J10" s="147">
        <v>0</v>
      </c>
      <c r="K10" s="147">
        <v>0</v>
      </c>
      <c r="L10" s="147">
        <f>J10+K10</f>
        <v>0</v>
      </c>
      <c r="M10" s="144">
        <f>L10/Summary!$G$12%</f>
        <v>0</v>
      </c>
      <c r="N10" s="147">
        <v>0</v>
      </c>
      <c r="O10" s="144">
        <f>(H10+N10)/Summary!$D$12%</f>
        <v>0</v>
      </c>
      <c r="P10" s="147">
        <v>0</v>
      </c>
      <c r="Q10" s="145">
        <v>0</v>
      </c>
      <c r="R10" s="145">
        <v>0</v>
      </c>
      <c r="S10" s="145">
        <v>0</v>
      </c>
      <c r="T10" s="147">
        <f>H10</f>
        <v>0</v>
      </c>
    </row>
    <row r="11" spans="1:20" x14ac:dyDescent="0.3">
      <c r="A11" s="279" t="s">
        <v>24</v>
      </c>
      <c r="B11" s="280" t="s">
        <v>62</v>
      </c>
      <c r="C11" s="280"/>
      <c r="D11" s="277"/>
      <c r="E11" s="147"/>
      <c r="F11" s="147"/>
      <c r="G11" s="147"/>
      <c r="H11" s="147"/>
      <c r="I11" s="147"/>
      <c r="J11" s="147"/>
      <c r="K11" s="147"/>
      <c r="L11" s="147"/>
      <c r="M11" s="147"/>
      <c r="N11" s="147"/>
      <c r="O11" s="147"/>
      <c r="P11" s="147"/>
      <c r="Q11" s="147"/>
      <c r="R11" s="147"/>
      <c r="S11" s="147"/>
      <c r="T11" s="147"/>
    </row>
    <row r="12" spans="1:20" s="281" customFormat="1" ht="45.75" customHeight="1" x14ac:dyDescent="0.25">
      <c r="A12" s="127"/>
      <c r="B12" s="128" t="s">
        <v>119</v>
      </c>
      <c r="C12" s="128"/>
      <c r="D12" s="148">
        <f>D10+D8</f>
        <v>0</v>
      </c>
      <c r="E12" s="148">
        <f t="shared" ref="E12:Q12" si="0">E10+E8</f>
        <v>0</v>
      </c>
      <c r="F12" s="148">
        <f t="shared" si="0"/>
        <v>0</v>
      </c>
      <c r="G12" s="148">
        <f t="shared" si="0"/>
        <v>0</v>
      </c>
      <c r="H12" s="148">
        <f t="shared" si="0"/>
        <v>0</v>
      </c>
      <c r="I12" s="149">
        <f t="shared" si="0"/>
        <v>0</v>
      </c>
      <c r="J12" s="148">
        <f t="shared" si="0"/>
        <v>0</v>
      </c>
      <c r="K12" s="148">
        <f t="shared" si="0"/>
        <v>0</v>
      </c>
      <c r="L12" s="148">
        <f t="shared" si="0"/>
        <v>0</v>
      </c>
      <c r="M12" s="149">
        <f t="shared" si="0"/>
        <v>0</v>
      </c>
      <c r="N12" s="148">
        <f t="shared" si="0"/>
        <v>0</v>
      </c>
      <c r="O12" s="149">
        <f t="shared" si="0"/>
        <v>0</v>
      </c>
      <c r="P12" s="148">
        <f t="shared" si="0"/>
        <v>0</v>
      </c>
      <c r="Q12" s="148">
        <f t="shared" si="0"/>
        <v>0</v>
      </c>
      <c r="R12" s="401" t="s">
        <v>96</v>
      </c>
      <c r="S12" s="402"/>
      <c r="T12" s="148">
        <f>T10+T8</f>
        <v>0</v>
      </c>
    </row>
    <row r="13" spans="1:20" s="281" customFormat="1" ht="15" customHeight="1" x14ac:dyDescent="0.3">
      <c r="A13" s="282" t="s">
        <v>102</v>
      </c>
      <c r="B13" s="283"/>
      <c r="C13" s="283"/>
      <c r="D13" s="113"/>
      <c r="E13" s="113"/>
      <c r="F13" s="113"/>
      <c r="G13" s="113"/>
      <c r="H13" s="113"/>
      <c r="I13" s="114"/>
      <c r="J13" s="113"/>
      <c r="K13" s="113"/>
      <c r="L13" s="113"/>
      <c r="M13" s="114"/>
      <c r="N13" s="113"/>
      <c r="O13" s="114"/>
      <c r="P13" s="113"/>
      <c r="Q13" s="113"/>
      <c r="R13" s="115"/>
      <c r="S13" s="115"/>
      <c r="T13" s="116"/>
    </row>
    <row r="14" spans="1:20" x14ac:dyDescent="0.3">
      <c r="A14" s="284" t="s">
        <v>58</v>
      </c>
      <c r="B14" s="285"/>
      <c r="C14" s="285"/>
      <c r="D14" s="285"/>
      <c r="E14" s="273"/>
      <c r="F14" s="273"/>
      <c r="G14" s="273"/>
      <c r="H14" s="273"/>
      <c r="I14" s="273"/>
      <c r="J14" s="273"/>
      <c r="K14" s="273"/>
      <c r="L14" s="273"/>
      <c r="M14" s="273"/>
      <c r="N14" s="273"/>
      <c r="O14" s="273"/>
      <c r="P14" s="274"/>
      <c r="Q14" s="274"/>
      <c r="R14" s="274"/>
      <c r="S14" s="274"/>
      <c r="T14" s="275"/>
    </row>
    <row r="15" spans="1:20" x14ac:dyDescent="0.3">
      <c r="A15" s="284" t="s">
        <v>63</v>
      </c>
      <c r="B15" s="285"/>
      <c r="C15" s="285"/>
      <c r="D15" s="285"/>
      <c r="E15" s="273"/>
      <c r="F15" s="273"/>
      <c r="G15" s="273"/>
      <c r="H15" s="273"/>
      <c r="I15" s="273"/>
      <c r="J15" s="273"/>
      <c r="K15" s="273"/>
      <c r="L15" s="273"/>
      <c r="M15" s="273"/>
      <c r="N15" s="273"/>
      <c r="O15" s="273"/>
      <c r="P15" s="274"/>
      <c r="Q15" s="274"/>
      <c r="R15" s="274"/>
      <c r="S15" s="274"/>
      <c r="T15" s="275"/>
    </row>
    <row r="16" spans="1:20" x14ac:dyDescent="0.3">
      <c r="A16" s="286" t="s">
        <v>64</v>
      </c>
      <c r="B16" s="287"/>
      <c r="C16" s="287"/>
      <c r="D16" s="287"/>
      <c r="E16" s="288"/>
      <c r="F16" s="288"/>
      <c r="G16" s="288"/>
      <c r="H16" s="288"/>
      <c r="I16" s="288"/>
      <c r="J16" s="288"/>
      <c r="K16" s="288"/>
      <c r="L16" s="288"/>
      <c r="M16" s="288"/>
      <c r="N16" s="288"/>
      <c r="O16" s="288"/>
      <c r="P16" s="289"/>
      <c r="Q16" s="289"/>
      <c r="R16" s="289"/>
      <c r="S16" s="289"/>
      <c r="T16" s="290"/>
    </row>
  </sheetData>
  <mergeCells count="21">
    <mergeCell ref="R12:S12"/>
    <mergeCell ref="R5:S5"/>
    <mergeCell ref="T5:T7"/>
    <mergeCell ref="J6:L6"/>
    <mergeCell ref="M6:M7"/>
    <mergeCell ref="P6:P7"/>
    <mergeCell ref="Q6:Q7"/>
    <mergeCell ref="R6:R7"/>
    <mergeCell ref="S6:S7"/>
    <mergeCell ref="P5:Q5"/>
    <mergeCell ref="H5:H7"/>
    <mergeCell ref="I5:I7"/>
    <mergeCell ref="J5:M5"/>
    <mergeCell ref="N5:N7"/>
    <mergeCell ref="O5:O7"/>
    <mergeCell ref="G5:G7"/>
    <mergeCell ref="A5:A7"/>
    <mergeCell ref="B5:B7"/>
    <mergeCell ref="D5:D7"/>
    <mergeCell ref="E5:E7"/>
    <mergeCell ref="F5:F7"/>
  </mergeCells>
  <pageMargins left="0.59055118110236227" right="0.11811023622047245" top="0.61" bottom="0.15748031496062992" header="0" footer="0"/>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
  <sheetViews>
    <sheetView view="pageBreakPreview" zoomScaleNormal="100" zoomScaleSheetLayoutView="100" workbookViewId="0">
      <selection activeCell="J11" sqref="J11"/>
    </sheetView>
  </sheetViews>
  <sheetFormatPr defaultRowHeight="15" x14ac:dyDescent="0.25"/>
  <cols>
    <col min="1" max="1" width="2.42578125" style="157" customWidth="1"/>
    <col min="2" max="2" width="4.7109375" style="157" customWidth="1"/>
    <col min="3" max="3" width="26.85546875" style="157" customWidth="1"/>
    <col min="4" max="4" width="10.140625" style="157" customWidth="1"/>
    <col min="5" max="5" width="8.7109375" style="157" customWidth="1"/>
    <col min="6" max="6" width="13" style="157" customWidth="1"/>
    <col min="7" max="7" width="24.85546875" style="157" customWidth="1"/>
    <col min="8" max="8" width="12.85546875" style="157" customWidth="1"/>
    <col min="9" max="9" width="8.85546875" style="157" customWidth="1"/>
    <col min="10" max="10" width="11.42578125" style="157" customWidth="1"/>
    <col min="11" max="11" width="8.42578125" style="157" customWidth="1"/>
    <col min="12" max="12" width="9.140625" style="157" customWidth="1"/>
    <col min="13" max="13" width="15" style="157" customWidth="1"/>
    <col min="14" max="14" width="8.42578125" style="157" customWidth="1"/>
    <col min="15" max="15" width="10.42578125" style="157" customWidth="1"/>
    <col min="16" max="16" width="12" style="157" customWidth="1"/>
    <col min="17" max="16384" width="9.140625" style="157"/>
  </cols>
  <sheetData>
    <row r="2" spans="2:17" x14ac:dyDescent="0.25">
      <c r="B2" s="410" t="s">
        <v>3359</v>
      </c>
      <c r="C2" s="410"/>
      <c r="D2" s="410"/>
    </row>
    <row r="4" spans="2:17" s="235" customFormat="1" x14ac:dyDescent="0.25">
      <c r="B4" s="407" t="s">
        <v>193</v>
      </c>
      <c r="C4" s="411" t="s">
        <v>3333</v>
      </c>
      <c r="D4" s="412"/>
      <c r="E4" s="412"/>
      <c r="F4" s="413"/>
      <c r="G4" s="411" t="s">
        <v>3334</v>
      </c>
      <c r="H4" s="412"/>
      <c r="I4" s="412"/>
      <c r="J4" s="413"/>
      <c r="K4" s="411" t="s">
        <v>3335</v>
      </c>
      <c r="L4" s="412"/>
      <c r="M4" s="412"/>
      <c r="N4" s="412"/>
      <c r="O4" s="413"/>
      <c r="P4" s="407" t="s">
        <v>3336</v>
      </c>
      <c r="Q4" s="234"/>
    </row>
    <row r="5" spans="2:17" s="235" customFormat="1" x14ac:dyDescent="0.25">
      <c r="B5" s="408"/>
      <c r="C5" s="407" t="s">
        <v>194</v>
      </c>
      <c r="D5" s="407" t="s">
        <v>3337</v>
      </c>
      <c r="E5" s="407" t="s">
        <v>3338</v>
      </c>
      <c r="F5" s="407" t="s">
        <v>3339</v>
      </c>
      <c r="G5" s="407" t="s">
        <v>194</v>
      </c>
      <c r="H5" s="407" t="s">
        <v>3337</v>
      </c>
      <c r="I5" s="407" t="s">
        <v>3338</v>
      </c>
      <c r="J5" s="407" t="s">
        <v>3339</v>
      </c>
      <c r="K5" s="411" t="s">
        <v>3340</v>
      </c>
      <c r="L5" s="412"/>
      <c r="M5" s="412"/>
      <c r="N5" s="412"/>
      <c r="O5" s="413"/>
      <c r="P5" s="408"/>
      <c r="Q5" s="234"/>
    </row>
    <row r="6" spans="2:17" s="235" customFormat="1" ht="75" x14ac:dyDescent="0.25">
      <c r="B6" s="409"/>
      <c r="C6" s="409"/>
      <c r="D6" s="409"/>
      <c r="E6" s="409"/>
      <c r="F6" s="409"/>
      <c r="G6" s="409"/>
      <c r="H6" s="409"/>
      <c r="I6" s="409"/>
      <c r="J6" s="409"/>
      <c r="K6" s="295" t="s">
        <v>3341</v>
      </c>
      <c r="L6" s="295" t="s">
        <v>3342</v>
      </c>
      <c r="M6" s="295" t="s">
        <v>3343</v>
      </c>
      <c r="N6" s="295" t="s">
        <v>3344</v>
      </c>
      <c r="O6" s="295" t="s">
        <v>3345</v>
      </c>
      <c r="P6" s="409"/>
      <c r="Q6" s="234"/>
    </row>
    <row r="7" spans="2:17" s="235" customFormat="1" ht="40.5" x14ac:dyDescent="0.25">
      <c r="B7" s="236">
        <v>1</v>
      </c>
      <c r="C7" s="237" t="s">
        <v>3550</v>
      </c>
      <c r="D7" s="237"/>
      <c r="E7" s="238" t="s">
        <v>3346</v>
      </c>
      <c r="F7" s="237"/>
      <c r="G7" s="238" t="s">
        <v>3349</v>
      </c>
      <c r="H7" s="237"/>
      <c r="I7" s="238" t="s">
        <v>3346</v>
      </c>
      <c r="J7" s="238"/>
      <c r="K7" s="238">
        <v>44.86</v>
      </c>
      <c r="L7" s="238"/>
      <c r="M7" s="238"/>
      <c r="N7" s="238" t="s">
        <v>93</v>
      </c>
      <c r="O7" s="238" t="s">
        <v>93</v>
      </c>
      <c r="P7" s="238" t="s">
        <v>3352</v>
      </c>
      <c r="Q7" s="234"/>
    </row>
    <row r="8" spans="2:17" s="235" customFormat="1" ht="40.5" x14ac:dyDescent="0.25">
      <c r="B8" s="236">
        <v>2</v>
      </c>
      <c r="C8" s="237" t="s">
        <v>3551</v>
      </c>
      <c r="D8" s="239"/>
      <c r="E8" s="238" t="s">
        <v>3346</v>
      </c>
      <c r="F8" s="239"/>
      <c r="G8" s="238" t="s">
        <v>3329</v>
      </c>
      <c r="H8" s="239"/>
      <c r="I8" s="238" t="s">
        <v>3346</v>
      </c>
      <c r="J8" s="238"/>
      <c r="K8" s="238">
        <v>2.65</v>
      </c>
      <c r="L8" s="238"/>
      <c r="M8" s="238"/>
      <c r="N8" s="238" t="s">
        <v>93</v>
      </c>
      <c r="O8" s="238" t="s">
        <v>93</v>
      </c>
      <c r="P8" s="238" t="s">
        <v>3347</v>
      </c>
    </row>
    <row r="9" spans="2:17" ht="40.5" x14ac:dyDescent="0.25">
      <c r="B9" s="240">
        <v>3</v>
      </c>
      <c r="C9" s="237" t="s">
        <v>3551</v>
      </c>
      <c r="D9" s="241"/>
      <c r="E9" s="242" t="s">
        <v>3346</v>
      </c>
      <c r="F9" s="241"/>
      <c r="G9" s="238" t="s">
        <v>3350</v>
      </c>
      <c r="H9" s="241"/>
      <c r="I9" s="242" t="s">
        <v>3346</v>
      </c>
      <c r="J9" s="242"/>
      <c r="K9" s="242">
        <v>2.5</v>
      </c>
      <c r="L9" s="242"/>
      <c r="M9" s="242"/>
      <c r="N9" s="242" t="s">
        <v>93</v>
      </c>
      <c r="O9" s="242" t="s">
        <v>93</v>
      </c>
      <c r="P9" s="242" t="s">
        <v>3353</v>
      </c>
    </row>
    <row r="10" spans="2:17" ht="40.5" x14ac:dyDescent="0.25">
      <c r="B10" s="246">
        <v>4</v>
      </c>
      <c r="C10" s="237" t="s">
        <v>3551</v>
      </c>
      <c r="D10" s="247"/>
      <c r="E10" s="248" t="s">
        <v>3346</v>
      </c>
      <c r="F10" s="247"/>
      <c r="G10" s="249" t="s">
        <v>3351</v>
      </c>
      <c r="H10" s="247"/>
      <c r="I10" s="248" t="s">
        <v>3346</v>
      </c>
      <c r="J10" s="247"/>
      <c r="K10" s="248">
        <v>0</v>
      </c>
      <c r="L10" s="247"/>
      <c r="M10" s="247"/>
      <c r="N10" s="248" t="s">
        <v>93</v>
      </c>
      <c r="O10" s="248" t="s">
        <v>93</v>
      </c>
      <c r="P10" s="250" t="s">
        <v>3354</v>
      </c>
    </row>
  </sheetData>
  <mergeCells count="15">
    <mergeCell ref="P4:P6"/>
    <mergeCell ref="C5:C6"/>
    <mergeCell ref="D5:D6"/>
    <mergeCell ref="E5:E6"/>
    <mergeCell ref="B2:D2"/>
    <mergeCell ref="B4:B6"/>
    <mergeCell ref="C4:F4"/>
    <mergeCell ref="G4:J4"/>
    <mergeCell ref="K4:O4"/>
    <mergeCell ref="K5:O5"/>
    <mergeCell ref="F5:F6"/>
    <mergeCell ref="G5:G6"/>
    <mergeCell ref="H5:H6"/>
    <mergeCell ref="I5:I6"/>
    <mergeCell ref="J5:J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3"/>
  <sheetViews>
    <sheetView workbookViewId="0">
      <selection activeCell="B2" sqref="B2"/>
    </sheetView>
  </sheetViews>
  <sheetFormatPr defaultRowHeight="16.5" x14ac:dyDescent="0.3"/>
  <cols>
    <col min="1" max="1" width="10.42578125" style="294" bestFit="1" customWidth="1"/>
    <col min="2" max="2" width="73.7109375" style="111" customWidth="1"/>
    <col min="3" max="3" width="27.140625" style="111" customWidth="1"/>
    <col min="4" max="4" width="9.5703125" style="111" hidden="1" customWidth="1"/>
    <col min="5" max="16384" width="9.140625" style="111"/>
  </cols>
  <sheetData>
    <row r="2" spans="1:4" x14ac:dyDescent="0.3">
      <c r="B2" s="112" t="s">
        <v>3426</v>
      </c>
    </row>
    <row r="3" spans="1:4" ht="17.25" thickBot="1" x14ac:dyDescent="0.35"/>
    <row r="4" spans="1:4" ht="30.75" thickBot="1" x14ac:dyDescent="0.35">
      <c r="A4" s="315" t="s">
        <v>193</v>
      </c>
      <c r="B4" s="315" t="s">
        <v>194</v>
      </c>
      <c r="C4" s="315" t="s">
        <v>3362</v>
      </c>
      <c r="D4" s="291" t="s">
        <v>123</v>
      </c>
    </row>
    <row r="5" spans="1:4" ht="33.75" thickBot="1" x14ac:dyDescent="0.35">
      <c r="A5" s="316">
        <v>1</v>
      </c>
      <c r="B5" s="341" t="s">
        <v>124</v>
      </c>
      <c r="C5" s="313" t="s">
        <v>3363</v>
      </c>
      <c r="D5" s="292" t="s">
        <v>71</v>
      </c>
    </row>
    <row r="6" spans="1:4" ht="33.75" thickBot="1" x14ac:dyDescent="0.35">
      <c r="A6" s="316">
        <f>A5+1</f>
        <v>2</v>
      </c>
      <c r="B6" s="341" t="s">
        <v>125</v>
      </c>
      <c r="C6" s="313" t="s">
        <v>3363</v>
      </c>
      <c r="D6" s="292" t="s">
        <v>70</v>
      </c>
    </row>
    <row r="7" spans="1:4" ht="33.75" thickBot="1" x14ac:dyDescent="0.35">
      <c r="A7" s="316">
        <f>A6+1</f>
        <v>3</v>
      </c>
      <c r="B7" s="341" t="s">
        <v>126</v>
      </c>
      <c r="C7" s="313" t="s">
        <v>3363</v>
      </c>
      <c r="D7" s="292" t="s">
        <v>195</v>
      </c>
    </row>
    <row r="8" spans="1:4" ht="33.75" thickBot="1" x14ac:dyDescent="0.35">
      <c r="A8" s="316">
        <f t="shared" ref="A8:A70" si="0">A7+1</f>
        <v>4</v>
      </c>
      <c r="B8" s="341" t="s">
        <v>210</v>
      </c>
      <c r="C8" s="313" t="s">
        <v>3363</v>
      </c>
      <c r="D8" s="292" t="s">
        <v>211</v>
      </c>
    </row>
    <row r="9" spans="1:4" ht="33.75" thickBot="1" x14ac:dyDescent="0.35">
      <c r="A9" s="316">
        <f t="shared" si="0"/>
        <v>5</v>
      </c>
      <c r="B9" s="341" t="s">
        <v>3415</v>
      </c>
      <c r="C9" s="313" t="s">
        <v>3364</v>
      </c>
      <c r="D9" s="292" t="s">
        <v>130</v>
      </c>
    </row>
    <row r="10" spans="1:4" ht="33.75" thickBot="1" x14ac:dyDescent="0.35">
      <c r="A10" s="316">
        <f t="shared" si="0"/>
        <v>6</v>
      </c>
      <c r="B10" s="341" t="s">
        <v>222</v>
      </c>
      <c r="C10" s="313" t="s">
        <v>3364</v>
      </c>
      <c r="D10" s="292" t="s">
        <v>132</v>
      </c>
    </row>
    <row r="11" spans="1:4" ht="33.75" thickBot="1" x14ac:dyDescent="0.35">
      <c r="A11" s="316">
        <f t="shared" si="0"/>
        <v>7</v>
      </c>
      <c r="B11" s="341" t="s">
        <v>3416</v>
      </c>
      <c r="C11" s="313" t="s">
        <v>3364</v>
      </c>
      <c r="D11" s="292" t="s">
        <v>134</v>
      </c>
    </row>
    <row r="12" spans="1:4" ht="33.75" thickBot="1" x14ac:dyDescent="0.35">
      <c r="A12" s="316">
        <f t="shared" si="0"/>
        <v>8</v>
      </c>
      <c r="B12" s="341" t="s">
        <v>3558</v>
      </c>
      <c r="C12" s="313" t="s">
        <v>3364</v>
      </c>
      <c r="D12" s="292" t="s">
        <v>196</v>
      </c>
    </row>
    <row r="13" spans="1:4" ht="33.75" thickBot="1" x14ac:dyDescent="0.35">
      <c r="A13" s="316">
        <f t="shared" si="0"/>
        <v>9</v>
      </c>
      <c r="B13" s="341" t="s">
        <v>129</v>
      </c>
      <c r="C13" s="313" t="s">
        <v>3364</v>
      </c>
      <c r="D13" s="292" t="s">
        <v>137</v>
      </c>
    </row>
    <row r="14" spans="1:4" ht="33.75" thickBot="1" x14ac:dyDescent="0.35">
      <c r="A14" s="316">
        <f t="shared" si="0"/>
        <v>10</v>
      </c>
      <c r="B14" s="341" t="s">
        <v>131</v>
      </c>
      <c r="C14" s="313" t="s">
        <v>3364</v>
      </c>
      <c r="D14" s="292" t="s">
        <v>139</v>
      </c>
    </row>
    <row r="15" spans="1:4" ht="33.75" thickBot="1" x14ac:dyDescent="0.35">
      <c r="A15" s="316">
        <f t="shared" si="0"/>
        <v>11</v>
      </c>
      <c r="B15" s="341" t="s">
        <v>133</v>
      </c>
      <c r="C15" s="313" t="s">
        <v>3364</v>
      </c>
      <c r="D15" s="292" t="s">
        <v>3484</v>
      </c>
    </row>
    <row r="16" spans="1:4" ht="17.25" thickBot="1" x14ac:dyDescent="0.35">
      <c r="A16" s="316">
        <f t="shared" si="0"/>
        <v>12</v>
      </c>
      <c r="B16" s="341" t="s">
        <v>135</v>
      </c>
      <c r="C16" s="313" t="s">
        <v>3364</v>
      </c>
      <c r="D16" s="292" t="s">
        <v>16</v>
      </c>
    </row>
    <row r="17" spans="1:4" ht="17.25" thickBot="1" x14ac:dyDescent="0.35">
      <c r="A17" s="316">
        <f t="shared" si="0"/>
        <v>13</v>
      </c>
      <c r="B17" s="341" t="s">
        <v>136</v>
      </c>
      <c r="C17" s="313" t="s">
        <v>3364</v>
      </c>
      <c r="D17" s="292" t="s">
        <v>16</v>
      </c>
    </row>
    <row r="18" spans="1:4" ht="17.25" thickBot="1" x14ac:dyDescent="0.35">
      <c r="A18" s="316">
        <f t="shared" si="0"/>
        <v>14</v>
      </c>
      <c r="B18" s="341" t="s">
        <v>138</v>
      </c>
      <c r="C18" s="313" t="s">
        <v>3364</v>
      </c>
      <c r="D18" s="292" t="s">
        <v>16</v>
      </c>
    </row>
    <row r="19" spans="1:4" ht="33.75" thickBot="1" x14ac:dyDescent="0.35">
      <c r="A19" s="316">
        <f t="shared" si="0"/>
        <v>15</v>
      </c>
      <c r="B19" s="341" t="s">
        <v>3329</v>
      </c>
      <c r="C19" s="313" t="s">
        <v>3364</v>
      </c>
      <c r="D19" s="292" t="s">
        <v>3485</v>
      </c>
    </row>
    <row r="20" spans="1:4" ht="33.75" thickBot="1" x14ac:dyDescent="0.35">
      <c r="A20" s="316">
        <f t="shared" si="0"/>
        <v>16</v>
      </c>
      <c r="B20" s="341" t="s">
        <v>3327</v>
      </c>
      <c r="C20" s="313" t="s">
        <v>3364</v>
      </c>
      <c r="D20" s="292" t="s">
        <v>3486</v>
      </c>
    </row>
    <row r="21" spans="1:4" ht="33.75" thickBot="1" x14ac:dyDescent="0.35">
      <c r="A21" s="316">
        <f t="shared" si="0"/>
        <v>17</v>
      </c>
      <c r="B21" s="341" t="s">
        <v>3348</v>
      </c>
      <c r="C21" s="313" t="s">
        <v>3364</v>
      </c>
      <c r="D21" s="292" t="s">
        <v>150</v>
      </c>
    </row>
    <row r="22" spans="1:4" ht="33.75" thickBot="1" x14ac:dyDescent="0.35">
      <c r="A22" s="316">
        <f t="shared" si="0"/>
        <v>18</v>
      </c>
      <c r="B22" s="341" t="s">
        <v>3398</v>
      </c>
      <c r="C22" s="313" t="s">
        <v>3364</v>
      </c>
      <c r="D22" s="292" t="s">
        <v>3487</v>
      </c>
    </row>
    <row r="23" spans="1:4" ht="33.75" thickBot="1" x14ac:dyDescent="0.35">
      <c r="A23" s="316">
        <f t="shared" si="0"/>
        <v>19</v>
      </c>
      <c r="B23" s="341" t="s">
        <v>3399</v>
      </c>
      <c r="C23" s="313" t="s">
        <v>3364</v>
      </c>
      <c r="D23" s="292" t="s">
        <v>3489</v>
      </c>
    </row>
    <row r="24" spans="1:4" ht="33.75" thickBot="1" x14ac:dyDescent="0.35">
      <c r="A24" s="316">
        <f t="shared" si="0"/>
        <v>20</v>
      </c>
      <c r="B24" s="341" t="s">
        <v>3400</v>
      </c>
      <c r="C24" s="313" t="s">
        <v>3364</v>
      </c>
      <c r="D24" s="292" t="s">
        <v>3490</v>
      </c>
    </row>
    <row r="25" spans="1:4" ht="33.75" thickBot="1" x14ac:dyDescent="0.35">
      <c r="A25" s="316">
        <f t="shared" si="0"/>
        <v>21</v>
      </c>
      <c r="B25" s="341" t="s">
        <v>3401</v>
      </c>
      <c r="C25" s="313" t="s">
        <v>3364</v>
      </c>
      <c r="D25" s="292" t="s">
        <v>3491</v>
      </c>
    </row>
    <row r="26" spans="1:4" ht="33.75" thickBot="1" x14ac:dyDescent="0.35">
      <c r="A26" s="316">
        <f t="shared" si="0"/>
        <v>22</v>
      </c>
      <c r="B26" s="341" t="s">
        <v>164</v>
      </c>
      <c r="C26" s="313" t="s">
        <v>3364</v>
      </c>
      <c r="D26" s="292" t="s">
        <v>3492</v>
      </c>
    </row>
    <row r="27" spans="1:4" ht="33.75" thickBot="1" x14ac:dyDescent="0.35">
      <c r="A27" s="316">
        <f t="shared" si="0"/>
        <v>23</v>
      </c>
      <c r="B27" s="341" t="s">
        <v>147</v>
      </c>
      <c r="C27" s="313" t="s">
        <v>3364</v>
      </c>
      <c r="D27" s="292" t="s">
        <v>3493</v>
      </c>
    </row>
    <row r="28" spans="1:4" ht="33.75" thickBot="1" x14ac:dyDescent="0.35">
      <c r="A28" s="316">
        <f t="shared" si="0"/>
        <v>24</v>
      </c>
      <c r="B28" s="341" t="s">
        <v>3575</v>
      </c>
      <c r="C28" s="313" t="s">
        <v>3364</v>
      </c>
      <c r="D28" s="292" t="s">
        <v>3494</v>
      </c>
    </row>
    <row r="29" spans="1:4" ht="33.75" thickBot="1" x14ac:dyDescent="0.35">
      <c r="A29" s="316">
        <f t="shared" si="0"/>
        <v>25</v>
      </c>
      <c r="B29" s="341" t="s">
        <v>3402</v>
      </c>
      <c r="C29" s="313" t="s">
        <v>3364</v>
      </c>
      <c r="D29" s="292" t="s">
        <v>3495</v>
      </c>
    </row>
    <row r="30" spans="1:4" ht="33.75" thickBot="1" x14ac:dyDescent="0.35">
      <c r="A30" s="316">
        <f t="shared" si="0"/>
        <v>26</v>
      </c>
      <c r="B30" s="341" t="s">
        <v>3576</v>
      </c>
      <c r="C30" s="313" t="s">
        <v>3364</v>
      </c>
      <c r="D30" s="292" t="s">
        <v>3496</v>
      </c>
    </row>
    <row r="31" spans="1:4" ht="17.25" thickBot="1" x14ac:dyDescent="0.35">
      <c r="A31" s="316">
        <f t="shared" si="0"/>
        <v>27</v>
      </c>
      <c r="B31" s="341" t="s">
        <v>3405</v>
      </c>
      <c r="C31" s="313" t="s">
        <v>3364</v>
      </c>
      <c r="D31" s="292" t="s">
        <v>16</v>
      </c>
    </row>
    <row r="32" spans="1:4" ht="17.25" thickBot="1" x14ac:dyDescent="0.35">
      <c r="A32" s="316">
        <f t="shared" si="0"/>
        <v>28</v>
      </c>
      <c r="B32" s="341" t="s">
        <v>3406</v>
      </c>
      <c r="C32" s="313" t="s">
        <v>3364</v>
      </c>
      <c r="D32" s="292" t="s">
        <v>16</v>
      </c>
    </row>
    <row r="33" spans="1:4" ht="17.25" thickBot="1" x14ac:dyDescent="0.35">
      <c r="A33" s="316">
        <f t="shared" si="0"/>
        <v>29</v>
      </c>
      <c r="B33" s="341" t="s">
        <v>3577</v>
      </c>
      <c r="C33" s="313" t="s">
        <v>3364</v>
      </c>
      <c r="D33" s="292" t="s">
        <v>16</v>
      </c>
    </row>
    <row r="34" spans="1:4" ht="33.75" thickBot="1" x14ac:dyDescent="0.35">
      <c r="A34" s="316">
        <f t="shared" si="0"/>
        <v>30</v>
      </c>
      <c r="B34" s="341" t="s">
        <v>3578</v>
      </c>
      <c r="C34" s="313" t="s">
        <v>3364</v>
      </c>
      <c r="D34" s="292" t="s">
        <v>158</v>
      </c>
    </row>
    <row r="35" spans="1:4" ht="33.75" thickBot="1" x14ac:dyDescent="0.35">
      <c r="A35" s="316">
        <f t="shared" si="0"/>
        <v>31</v>
      </c>
      <c r="B35" s="341" t="s">
        <v>3407</v>
      </c>
      <c r="C35" s="313" t="s">
        <v>3364</v>
      </c>
      <c r="D35" s="292" t="s">
        <v>3497</v>
      </c>
    </row>
    <row r="36" spans="1:4" ht="33.75" thickBot="1" x14ac:dyDescent="0.35">
      <c r="A36" s="316">
        <f t="shared" si="0"/>
        <v>32</v>
      </c>
      <c r="B36" s="341" t="s">
        <v>3408</v>
      </c>
      <c r="C36" s="313" t="s">
        <v>3364</v>
      </c>
      <c r="D36" s="292" t="s">
        <v>3498</v>
      </c>
    </row>
    <row r="37" spans="1:4" ht="33.75" thickBot="1" x14ac:dyDescent="0.35">
      <c r="A37" s="316">
        <f t="shared" si="0"/>
        <v>33</v>
      </c>
      <c r="B37" s="341" t="s">
        <v>175</v>
      </c>
      <c r="C37" s="313" t="s">
        <v>3364</v>
      </c>
      <c r="D37" s="292" t="s">
        <v>3499</v>
      </c>
    </row>
    <row r="38" spans="1:4" ht="33.75" thickBot="1" x14ac:dyDescent="0.35">
      <c r="A38" s="316">
        <f t="shared" si="0"/>
        <v>34</v>
      </c>
      <c r="B38" s="341" t="s">
        <v>3409</v>
      </c>
      <c r="C38" s="313" t="s">
        <v>3364</v>
      </c>
      <c r="D38" s="292" t="s">
        <v>3500</v>
      </c>
    </row>
    <row r="39" spans="1:4" ht="33.75" thickBot="1" x14ac:dyDescent="0.35">
      <c r="A39" s="316">
        <f t="shared" si="0"/>
        <v>35</v>
      </c>
      <c r="B39" s="341" t="s">
        <v>3410</v>
      </c>
      <c r="C39" s="313" t="s">
        <v>3364</v>
      </c>
      <c r="D39" s="292" t="s">
        <v>3501</v>
      </c>
    </row>
    <row r="40" spans="1:4" ht="33.75" thickBot="1" x14ac:dyDescent="0.35">
      <c r="A40" s="316">
        <f t="shared" si="0"/>
        <v>36</v>
      </c>
      <c r="B40" s="341" t="s">
        <v>3411</v>
      </c>
      <c r="C40" s="313" t="s">
        <v>3364</v>
      </c>
      <c r="D40" s="292" t="s">
        <v>3502</v>
      </c>
    </row>
    <row r="41" spans="1:4" ht="33.75" thickBot="1" x14ac:dyDescent="0.35">
      <c r="A41" s="316">
        <f t="shared" si="0"/>
        <v>37</v>
      </c>
      <c r="B41" s="341" t="s">
        <v>3412</v>
      </c>
      <c r="C41" s="313" t="s">
        <v>3364</v>
      </c>
      <c r="D41" s="292" t="s">
        <v>3503</v>
      </c>
    </row>
    <row r="42" spans="1:4" ht="33.75" thickBot="1" x14ac:dyDescent="0.35">
      <c r="A42" s="316">
        <f t="shared" si="0"/>
        <v>38</v>
      </c>
      <c r="B42" s="343" t="s">
        <v>3413</v>
      </c>
      <c r="C42" s="313" t="s">
        <v>3364</v>
      </c>
      <c r="D42" s="292" t="s">
        <v>3504</v>
      </c>
    </row>
    <row r="43" spans="1:4" ht="33.75" thickBot="1" x14ac:dyDescent="0.35">
      <c r="A43" s="316">
        <f t="shared" si="0"/>
        <v>39</v>
      </c>
      <c r="B43" s="343" t="s">
        <v>3559</v>
      </c>
      <c r="C43" s="313" t="s">
        <v>3364</v>
      </c>
      <c r="D43" s="292" t="s">
        <v>3505</v>
      </c>
    </row>
    <row r="44" spans="1:4" ht="33.75" thickBot="1" x14ac:dyDescent="0.35">
      <c r="A44" s="316">
        <f t="shared" si="0"/>
        <v>40</v>
      </c>
      <c r="B44" s="341" t="s">
        <v>3414</v>
      </c>
      <c r="C44" s="313" t="s">
        <v>3364</v>
      </c>
      <c r="D44" s="292" t="s">
        <v>3506</v>
      </c>
    </row>
    <row r="45" spans="1:4" ht="33.75" thickBot="1" x14ac:dyDescent="0.35">
      <c r="A45" s="316">
        <f t="shared" si="0"/>
        <v>41</v>
      </c>
      <c r="B45" s="341" t="s">
        <v>3564</v>
      </c>
      <c r="C45" s="313" t="s">
        <v>3364</v>
      </c>
      <c r="D45" s="292" t="s">
        <v>3507</v>
      </c>
    </row>
    <row r="46" spans="1:4" ht="33.75" thickBot="1" x14ac:dyDescent="0.35">
      <c r="A46" s="316">
        <f t="shared" si="0"/>
        <v>42</v>
      </c>
      <c r="B46" s="343" t="s">
        <v>3566</v>
      </c>
      <c r="C46" s="313" t="s">
        <v>3364</v>
      </c>
      <c r="D46" s="292" t="s">
        <v>3508</v>
      </c>
    </row>
    <row r="47" spans="1:4" ht="33.75" thickBot="1" x14ac:dyDescent="0.35">
      <c r="A47" s="316">
        <f t="shared" si="0"/>
        <v>43</v>
      </c>
      <c r="B47" s="343" t="s">
        <v>3568</v>
      </c>
      <c r="C47" s="313" t="s">
        <v>3364</v>
      </c>
      <c r="D47" s="292" t="s">
        <v>3509</v>
      </c>
    </row>
    <row r="48" spans="1:4" ht="33.75" thickBot="1" x14ac:dyDescent="0.35">
      <c r="A48" s="316">
        <f t="shared" si="0"/>
        <v>44</v>
      </c>
      <c r="B48" s="343" t="s">
        <v>3427</v>
      </c>
      <c r="C48" s="313" t="s">
        <v>3364</v>
      </c>
      <c r="D48" s="292" t="s">
        <v>3510</v>
      </c>
    </row>
    <row r="49" spans="1:4" ht="33.75" thickBot="1" x14ac:dyDescent="0.35">
      <c r="A49" s="316">
        <f t="shared" si="0"/>
        <v>45</v>
      </c>
      <c r="B49" s="343" t="s">
        <v>3579</v>
      </c>
      <c r="C49" s="313" t="s">
        <v>3364</v>
      </c>
      <c r="D49" s="292" t="s">
        <v>3511</v>
      </c>
    </row>
    <row r="50" spans="1:4" ht="33.75" thickBot="1" x14ac:dyDescent="0.35">
      <c r="A50" s="316">
        <f t="shared" si="0"/>
        <v>46</v>
      </c>
      <c r="B50" s="341" t="s">
        <v>3369</v>
      </c>
      <c r="C50" s="313" t="s">
        <v>3364</v>
      </c>
      <c r="D50" s="292" t="s">
        <v>3512</v>
      </c>
    </row>
    <row r="51" spans="1:4" ht="33.75" thickBot="1" x14ac:dyDescent="0.35">
      <c r="A51" s="316">
        <f t="shared" si="0"/>
        <v>47</v>
      </c>
      <c r="B51" s="341" t="s">
        <v>3370</v>
      </c>
      <c r="C51" s="313" t="s">
        <v>3364</v>
      </c>
      <c r="D51" s="292" t="s">
        <v>3513</v>
      </c>
    </row>
    <row r="52" spans="1:4" ht="33.75" thickBot="1" x14ac:dyDescent="0.35">
      <c r="A52" s="316">
        <f t="shared" si="0"/>
        <v>48</v>
      </c>
      <c r="B52" s="341" t="s">
        <v>3488</v>
      </c>
      <c r="C52" s="313" t="s">
        <v>3364</v>
      </c>
      <c r="D52" s="292" t="s">
        <v>3514</v>
      </c>
    </row>
    <row r="53" spans="1:4" ht="33.75" thickBot="1" x14ac:dyDescent="0.35">
      <c r="A53" s="316">
        <f t="shared" si="0"/>
        <v>49</v>
      </c>
      <c r="B53" s="341" t="s">
        <v>3580</v>
      </c>
      <c r="C53" s="313" t="s">
        <v>3364</v>
      </c>
      <c r="D53" s="292" t="s">
        <v>3515</v>
      </c>
    </row>
    <row r="54" spans="1:4" ht="50.25" thickBot="1" x14ac:dyDescent="0.35">
      <c r="A54" s="316">
        <f t="shared" si="0"/>
        <v>50</v>
      </c>
      <c r="B54" s="341" t="s">
        <v>3581</v>
      </c>
      <c r="C54" s="313" t="s">
        <v>3364</v>
      </c>
      <c r="D54" s="292" t="s">
        <v>3516</v>
      </c>
    </row>
    <row r="55" spans="1:4" ht="33.75" thickBot="1" x14ac:dyDescent="0.35">
      <c r="A55" s="316">
        <f t="shared" si="0"/>
        <v>51</v>
      </c>
      <c r="B55" s="341" t="s">
        <v>3371</v>
      </c>
      <c r="C55" s="313" t="s">
        <v>3364</v>
      </c>
      <c r="D55" s="292" t="s">
        <v>161</v>
      </c>
    </row>
    <row r="56" spans="1:4" ht="33.75" thickBot="1" x14ac:dyDescent="0.35">
      <c r="A56" s="316">
        <f t="shared" si="0"/>
        <v>52</v>
      </c>
      <c r="B56" s="341" t="s">
        <v>3372</v>
      </c>
      <c r="C56" s="313" t="s">
        <v>3364</v>
      </c>
      <c r="D56" s="292" t="s">
        <v>3355</v>
      </c>
    </row>
    <row r="57" spans="1:4" ht="33.75" thickBot="1" x14ac:dyDescent="0.35">
      <c r="A57" s="316">
        <f t="shared" si="0"/>
        <v>53</v>
      </c>
      <c r="B57" s="341" t="s">
        <v>3373</v>
      </c>
      <c r="C57" s="313" t="s">
        <v>3364</v>
      </c>
      <c r="D57" s="292" t="s">
        <v>170</v>
      </c>
    </row>
    <row r="58" spans="1:4" ht="33.75" thickBot="1" x14ac:dyDescent="0.35">
      <c r="A58" s="316">
        <f t="shared" si="0"/>
        <v>54</v>
      </c>
      <c r="B58" s="341" t="s">
        <v>3582</v>
      </c>
      <c r="C58" s="313" t="s">
        <v>3364</v>
      </c>
      <c r="D58" s="292" t="s">
        <v>3517</v>
      </c>
    </row>
    <row r="59" spans="1:4" ht="33.75" thickBot="1" x14ac:dyDescent="0.35">
      <c r="A59" s="316">
        <f t="shared" si="0"/>
        <v>55</v>
      </c>
      <c r="B59" s="341" t="s">
        <v>3374</v>
      </c>
      <c r="C59" s="313" t="s">
        <v>3364</v>
      </c>
      <c r="D59" s="292" t="s">
        <v>168</v>
      </c>
    </row>
    <row r="60" spans="1:4" ht="33.75" thickBot="1" x14ac:dyDescent="0.35">
      <c r="A60" s="316">
        <f t="shared" si="0"/>
        <v>56</v>
      </c>
      <c r="B60" s="341" t="s">
        <v>3376</v>
      </c>
      <c r="C60" s="313" t="s">
        <v>3364</v>
      </c>
      <c r="D60" s="292" t="s">
        <v>3518</v>
      </c>
    </row>
    <row r="61" spans="1:4" ht="33.75" thickBot="1" x14ac:dyDescent="0.35">
      <c r="A61" s="316">
        <f t="shared" si="0"/>
        <v>57</v>
      </c>
      <c r="B61" s="341" t="s">
        <v>3377</v>
      </c>
      <c r="C61" s="313" t="s">
        <v>3364</v>
      </c>
      <c r="D61" s="292" t="s">
        <v>3519</v>
      </c>
    </row>
    <row r="62" spans="1:4" ht="33.75" thickBot="1" x14ac:dyDescent="0.35">
      <c r="A62" s="316">
        <f t="shared" si="0"/>
        <v>58</v>
      </c>
      <c r="B62" s="341" t="s">
        <v>3555</v>
      </c>
      <c r="C62" s="313" t="s">
        <v>3364</v>
      </c>
      <c r="D62" s="292" t="s">
        <v>148</v>
      </c>
    </row>
    <row r="63" spans="1:4" ht="33.75" thickBot="1" x14ac:dyDescent="0.35">
      <c r="A63" s="316">
        <f t="shared" si="0"/>
        <v>59</v>
      </c>
      <c r="B63" s="341" t="s">
        <v>3556</v>
      </c>
      <c r="C63" s="313" t="s">
        <v>3364</v>
      </c>
      <c r="D63" s="292" t="s">
        <v>219</v>
      </c>
    </row>
    <row r="64" spans="1:4" ht="33.75" thickBot="1" x14ac:dyDescent="0.35">
      <c r="A64" s="316">
        <f t="shared" si="0"/>
        <v>60</v>
      </c>
      <c r="B64" s="341" t="s">
        <v>3583</v>
      </c>
      <c r="C64" s="313" t="s">
        <v>3364</v>
      </c>
      <c r="D64" s="292" t="s">
        <v>163</v>
      </c>
    </row>
    <row r="65" spans="1:4" ht="33.75" thickBot="1" x14ac:dyDescent="0.35">
      <c r="A65" s="316">
        <f t="shared" si="0"/>
        <v>61</v>
      </c>
      <c r="B65" s="341" t="s">
        <v>3375</v>
      </c>
      <c r="C65" s="313" t="s">
        <v>3364</v>
      </c>
      <c r="D65" s="292" t="s">
        <v>3520</v>
      </c>
    </row>
    <row r="66" spans="1:4" ht="33.75" thickBot="1" x14ac:dyDescent="0.35">
      <c r="A66" s="316">
        <f t="shared" si="0"/>
        <v>62</v>
      </c>
      <c r="B66" s="341" t="s">
        <v>3563</v>
      </c>
      <c r="C66" s="313" t="s">
        <v>3364</v>
      </c>
      <c r="D66" s="292" t="s">
        <v>3521</v>
      </c>
    </row>
    <row r="67" spans="1:4" ht="33.75" thickBot="1" x14ac:dyDescent="0.35">
      <c r="A67" s="316">
        <f t="shared" si="0"/>
        <v>63</v>
      </c>
      <c r="B67" s="343" t="s">
        <v>108</v>
      </c>
      <c r="C67" s="313" t="s">
        <v>3364</v>
      </c>
      <c r="D67" s="292" t="s">
        <v>3522</v>
      </c>
    </row>
    <row r="68" spans="1:4" ht="33.75" thickBot="1" x14ac:dyDescent="0.35">
      <c r="A68" s="316">
        <f t="shared" si="0"/>
        <v>64</v>
      </c>
      <c r="B68" s="343" t="s">
        <v>3584</v>
      </c>
      <c r="C68" s="313" t="s">
        <v>3364</v>
      </c>
      <c r="D68" s="292" t="s">
        <v>3523</v>
      </c>
    </row>
    <row r="69" spans="1:4" ht="33.75" thickBot="1" x14ac:dyDescent="0.35">
      <c r="A69" s="316">
        <f t="shared" si="0"/>
        <v>65</v>
      </c>
      <c r="B69" s="341" t="s">
        <v>3365</v>
      </c>
      <c r="C69" s="313" t="s">
        <v>3364</v>
      </c>
      <c r="D69" s="292" t="s">
        <v>3524</v>
      </c>
    </row>
    <row r="70" spans="1:4" ht="33.75" thickBot="1" x14ac:dyDescent="0.35">
      <c r="A70" s="316">
        <f t="shared" si="0"/>
        <v>66</v>
      </c>
      <c r="B70" s="341" t="s">
        <v>3366</v>
      </c>
      <c r="C70" s="313" t="s">
        <v>3364</v>
      </c>
      <c r="D70" s="292" t="s">
        <v>3525</v>
      </c>
    </row>
    <row r="71" spans="1:4" ht="33.75" thickBot="1" x14ac:dyDescent="0.35">
      <c r="A71" s="316">
        <f t="shared" ref="A71:A133" si="1">A70+1</f>
        <v>67</v>
      </c>
      <c r="B71" s="341" t="s">
        <v>3367</v>
      </c>
      <c r="C71" s="313" t="s">
        <v>3364</v>
      </c>
      <c r="D71" s="292" t="s">
        <v>3526</v>
      </c>
    </row>
    <row r="72" spans="1:4" ht="33.75" thickBot="1" x14ac:dyDescent="0.35">
      <c r="A72" s="316">
        <f t="shared" si="1"/>
        <v>68</v>
      </c>
      <c r="B72" s="341" t="s">
        <v>3368</v>
      </c>
      <c r="C72" s="313" t="s">
        <v>3364</v>
      </c>
      <c r="D72" s="292" t="s">
        <v>3527</v>
      </c>
    </row>
    <row r="73" spans="1:4" ht="33.75" thickBot="1" x14ac:dyDescent="0.35">
      <c r="A73" s="316">
        <f t="shared" si="1"/>
        <v>69</v>
      </c>
      <c r="B73" s="341" t="s">
        <v>3424</v>
      </c>
      <c r="C73" s="313" t="s">
        <v>3364</v>
      </c>
      <c r="D73" s="292" t="s">
        <v>3528</v>
      </c>
    </row>
    <row r="74" spans="1:4" ht="33.75" thickBot="1" x14ac:dyDescent="0.35">
      <c r="A74" s="316">
        <f t="shared" si="1"/>
        <v>70</v>
      </c>
      <c r="B74" s="341" t="s">
        <v>3425</v>
      </c>
      <c r="C74" s="313" t="s">
        <v>3364</v>
      </c>
      <c r="D74" s="292" t="s">
        <v>3330</v>
      </c>
    </row>
    <row r="75" spans="1:4" ht="33.75" thickBot="1" x14ac:dyDescent="0.35">
      <c r="A75" s="316">
        <f t="shared" si="1"/>
        <v>71</v>
      </c>
      <c r="B75" s="343" t="s">
        <v>3567</v>
      </c>
      <c r="C75" s="313" t="s">
        <v>3364</v>
      </c>
      <c r="D75" s="292" t="s">
        <v>3529</v>
      </c>
    </row>
    <row r="76" spans="1:4" ht="33.75" thickBot="1" x14ac:dyDescent="0.35">
      <c r="A76" s="316">
        <f t="shared" si="1"/>
        <v>72</v>
      </c>
      <c r="B76" s="341" t="s">
        <v>3378</v>
      </c>
      <c r="C76" s="313" t="s">
        <v>3364</v>
      </c>
      <c r="D76" s="292" t="s">
        <v>3530</v>
      </c>
    </row>
    <row r="77" spans="1:4" ht="33.75" thickBot="1" x14ac:dyDescent="0.35">
      <c r="A77" s="316">
        <f t="shared" si="1"/>
        <v>73</v>
      </c>
      <c r="B77" s="341" t="s">
        <v>3379</v>
      </c>
      <c r="C77" s="313" t="s">
        <v>3364</v>
      </c>
      <c r="D77" s="292" t="s">
        <v>3531</v>
      </c>
    </row>
    <row r="78" spans="1:4" ht="33.75" thickBot="1" x14ac:dyDescent="0.35">
      <c r="A78" s="316">
        <f t="shared" si="1"/>
        <v>74</v>
      </c>
      <c r="B78" s="341" t="s">
        <v>3380</v>
      </c>
      <c r="C78" s="313" t="s">
        <v>3364</v>
      </c>
      <c r="D78" s="292" t="s">
        <v>176</v>
      </c>
    </row>
    <row r="79" spans="1:4" ht="33.75" thickBot="1" x14ac:dyDescent="0.35">
      <c r="A79" s="316">
        <f t="shared" si="1"/>
        <v>75</v>
      </c>
      <c r="B79" s="341" t="s">
        <v>3381</v>
      </c>
      <c r="C79" s="313" t="s">
        <v>3364</v>
      </c>
      <c r="D79" s="292" t="s">
        <v>3532</v>
      </c>
    </row>
    <row r="80" spans="1:4" ht="33.75" thickBot="1" x14ac:dyDescent="0.35">
      <c r="A80" s="316">
        <f t="shared" si="1"/>
        <v>76</v>
      </c>
      <c r="B80" s="341" t="s">
        <v>3382</v>
      </c>
      <c r="C80" s="313" t="s">
        <v>3364</v>
      </c>
      <c r="D80" s="292" t="s">
        <v>172</v>
      </c>
    </row>
    <row r="81" spans="1:4" ht="33.75" thickBot="1" x14ac:dyDescent="0.35">
      <c r="A81" s="316">
        <f t="shared" si="1"/>
        <v>77</v>
      </c>
      <c r="B81" s="341" t="s">
        <v>3383</v>
      </c>
      <c r="C81" s="313" t="s">
        <v>3364</v>
      </c>
      <c r="D81" s="292" t="s">
        <v>174</v>
      </c>
    </row>
    <row r="82" spans="1:4" ht="33.75" thickBot="1" x14ac:dyDescent="0.35">
      <c r="A82" s="316">
        <f t="shared" si="1"/>
        <v>78</v>
      </c>
      <c r="B82" s="341" t="s">
        <v>3384</v>
      </c>
      <c r="C82" s="313" t="s">
        <v>3364</v>
      </c>
      <c r="D82" s="292" t="s">
        <v>178</v>
      </c>
    </row>
    <row r="83" spans="1:4" ht="33.75" thickBot="1" x14ac:dyDescent="0.35">
      <c r="A83" s="316">
        <f t="shared" si="1"/>
        <v>79</v>
      </c>
      <c r="B83" s="341" t="s">
        <v>3385</v>
      </c>
      <c r="C83" s="313" t="s">
        <v>3364</v>
      </c>
      <c r="D83" s="292" t="s">
        <v>3533</v>
      </c>
    </row>
    <row r="84" spans="1:4" ht="33.75" thickBot="1" x14ac:dyDescent="0.35">
      <c r="A84" s="316">
        <f t="shared" si="1"/>
        <v>80</v>
      </c>
      <c r="B84" s="341" t="s">
        <v>3386</v>
      </c>
      <c r="C84" s="313" t="s">
        <v>3364</v>
      </c>
      <c r="D84" s="292" t="s">
        <v>3534</v>
      </c>
    </row>
    <row r="85" spans="1:4" ht="33.75" thickBot="1" x14ac:dyDescent="0.35">
      <c r="A85" s="316">
        <f t="shared" si="1"/>
        <v>81</v>
      </c>
      <c r="B85" s="341" t="s">
        <v>3387</v>
      </c>
      <c r="C85" s="313" t="s">
        <v>3364</v>
      </c>
      <c r="D85" s="292" t="s">
        <v>187</v>
      </c>
    </row>
    <row r="86" spans="1:4" ht="33.75" thickBot="1" x14ac:dyDescent="0.35">
      <c r="A86" s="316">
        <f t="shared" si="1"/>
        <v>82</v>
      </c>
      <c r="B86" s="341" t="s">
        <v>3388</v>
      </c>
      <c r="C86" s="313" t="s">
        <v>3364</v>
      </c>
      <c r="D86" s="292" t="s">
        <v>206</v>
      </c>
    </row>
    <row r="87" spans="1:4" ht="33.75" thickBot="1" x14ac:dyDescent="0.35">
      <c r="A87" s="316">
        <f t="shared" si="1"/>
        <v>83</v>
      </c>
      <c r="B87" s="341" t="s">
        <v>3389</v>
      </c>
      <c r="C87" s="313" t="s">
        <v>3364</v>
      </c>
      <c r="D87" s="292" t="s">
        <v>211</v>
      </c>
    </row>
    <row r="88" spans="1:4" ht="33.75" thickBot="1" x14ac:dyDescent="0.35">
      <c r="A88" s="316">
        <f t="shared" si="1"/>
        <v>84</v>
      </c>
      <c r="B88" s="341" t="s">
        <v>3390</v>
      </c>
      <c r="C88" s="313" t="s">
        <v>3364</v>
      </c>
      <c r="D88" s="292" t="s">
        <v>223</v>
      </c>
    </row>
    <row r="89" spans="1:4" ht="33.75" thickBot="1" x14ac:dyDescent="0.35">
      <c r="A89" s="316">
        <f t="shared" si="1"/>
        <v>85</v>
      </c>
      <c r="B89" s="341" t="s">
        <v>3391</v>
      </c>
      <c r="C89" s="313" t="s">
        <v>3364</v>
      </c>
      <c r="D89" s="292" t="s">
        <v>73</v>
      </c>
    </row>
    <row r="90" spans="1:4" ht="18.75" customHeight="1" thickBot="1" x14ac:dyDescent="0.35">
      <c r="A90" s="316">
        <f t="shared" si="1"/>
        <v>86</v>
      </c>
      <c r="B90" s="341" t="s">
        <v>3392</v>
      </c>
      <c r="C90" s="313" t="s">
        <v>3364</v>
      </c>
      <c r="D90" s="292" t="s">
        <v>3535</v>
      </c>
    </row>
    <row r="91" spans="1:4" ht="33.75" thickBot="1" x14ac:dyDescent="0.35">
      <c r="A91" s="316">
        <f t="shared" si="1"/>
        <v>87</v>
      </c>
      <c r="B91" s="341" t="s">
        <v>3393</v>
      </c>
      <c r="C91" s="313" t="s">
        <v>3364</v>
      </c>
      <c r="D91" s="292" t="s">
        <v>185</v>
      </c>
    </row>
    <row r="92" spans="1:4" ht="33.75" thickBot="1" x14ac:dyDescent="0.35">
      <c r="A92" s="316">
        <f t="shared" si="1"/>
        <v>88</v>
      </c>
      <c r="B92" s="341" t="s">
        <v>3394</v>
      </c>
      <c r="C92" s="313" t="s">
        <v>3364</v>
      </c>
      <c r="D92" s="292" t="s">
        <v>3536</v>
      </c>
    </row>
    <row r="93" spans="1:4" ht="33.75" thickBot="1" x14ac:dyDescent="0.35">
      <c r="A93" s="316">
        <f t="shared" si="1"/>
        <v>89</v>
      </c>
      <c r="B93" s="341" t="s">
        <v>3395</v>
      </c>
      <c r="C93" s="313" t="s">
        <v>3364</v>
      </c>
      <c r="D93" s="292" t="s">
        <v>3537</v>
      </c>
    </row>
    <row r="94" spans="1:4" ht="33.75" thickBot="1" x14ac:dyDescent="0.35">
      <c r="A94" s="316">
        <f t="shared" si="1"/>
        <v>90</v>
      </c>
      <c r="B94" s="341" t="s">
        <v>3557</v>
      </c>
      <c r="C94" s="313" t="s">
        <v>3364</v>
      </c>
      <c r="D94" s="292" t="s">
        <v>3538</v>
      </c>
    </row>
    <row r="95" spans="1:4" ht="33.75" thickBot="1" x14ac:dyDescent="0.35">
      <c r="A95" s="316">
        <f t="shared" si="1"/>
        <v>91</v>
      </c>
      <c r="B95" s="341" t="s">
        <v>3396</v>
      </c>
      <c r="C95" s="313" t="s">
        <v>3364</v>
      </c>
      <c r="D95" s="292" t="s">
        <v>3539</v>
      </c>
    </row>
    <row r="96" spans="1:4" ht="33.75" thickBot="1" x14ac:dyDescent="0.35">
      <c r="A96" s="316">
        <f t="shared" si="1"/>
        <v>92</v>
      </c>
      <c r="B96" s="341" t="s">
        <v>3397</v>
      </c>
      <c r="C96" s="313" t="s">
        <v>3364</v>
      </c>
      <c r="D96" s="292" t="s">
        <v>3540</v>
      </c>
    </row>
    <row r="97" spans="1:4" ht="33.75" thickBot="1" x14ac:dyDescent="0.35">
      <c r="A97" s="316">
        <f t="shared" si="1"/>
        <v>93</v>
      </c>
      <c r="B97" s="341" t="s">
        <v>3585</v>
      </c>
      <c r="C97" s="313" t="s">
        <v>3364</v>
      </c>
      <c r="D97" s="292" t="s">
        <v>3541</v>
      </c>
    </row>
    <row r="98" spans="1:4" ht="33.75" thickBot="1" x14ac:dyDescent="0.35">
      <c r="A98" s="316">
        <f t="shared" si="1"/>
        <v>94</v>
      </c>
      <c r="B98" s="342" t="s">
        <v>3586</v>
      </c>
      <c r="C98" s="313" t="s">
        <v>3364</v>
      </c>
      <c r="D98" s="292" t="s">
        <v>3542</v>
      </c>
    </row>
    <row r="99" spans="1:4" ht="33.75" thickBot="1" x14ac:dyDescent="0.35">
      <c r="A99" s="316">
        <f t="shared" si="1"/>
        <v>95</v>
      </c>
      <c r="B99" s="342" t="s">
        <v>3587</v>
      </c>
      <c r="C99" s="313" t="s">
        <v>3364</v>
      </c>
      <c r="D99" s="292" t="s">
        <v>3543</v>
      </c>
    </row>
    <row r="100" spans="1:4" ht="33.75" thickBot="1" x14ac:dyDescent="0.35">
      <c r="A100" s="316">
        <f t="shared" si="1"/>
        <v>96</v>
      </c>
      <c r="B100" s="342" t="s">
        <v>3588</v>
      </c>
      <c r="C100" s="313" t="s">
        <v>3364</v>
      </c>
      <c r="D100" s="292" t="s">
        <v>3544</v>
      </c>
    </row>
    <row r="101" spans="1:4" ht="33.75" thickBot="1" x14ac:dyDescent="0.35">
      <c r="A101" s="316">
        <f t="shared" si="1"/>
        <v>97</v>
      </c>
      <c r="B101" s="342" t="s">
        <v>3589</v>
      </c>
      <c r="C101" s="313" t="s">
        <v>3364</v>
      </c>
      <c r="D101" s="292" t="s">
        <v>3545</v>
      </c>
    </row>
    <row r="102" spans="1:4" ht="33.75" thickBot="1" x14ac:dyDescent="0.35">
      <c r="A102" s="316">
        <f t="shared" si="1"/>
        <v>98</v>
      </c>
      <c r="B102" s="342" t="s">
        <v>3590</v>
      </c>
      <c r="C102" s="313" t="s">
        <v>3364</v>
      </c>
      <c r="D102" s="292" t="s">
        <v>3546</v>
      </c>
    </row>
    <row r="103" spans="1:4" ht="17.25" thickBot="1" x14ac:dyDescent="0.35">
      <c r="A103" s="316">
        <f t="shared" si="1"/>
        <v>99</v>
      </c>
      <c r="B103" s="342" t="s">
        <v>3591</v>
      </c>
      <c r="C103" s="314" t="s">
        <v>3364</v>
      </c>
      <c r="D103" s="293" t="s">
        <v>3547</v>
      </c>
    </row>
    <row r="104" spans="1:4" ht="17.25" thickBot="1" x14ac:dyDescent="0.35">
      <c r="A104" s="316">
        <f t="shared" si="1"/>
        <v>100</v>
      </c>
      <c r="B104" s="342" t="s">
        <v>3592</v>
      </c>
      <c r="C104" s="314" t="s">
        <v>3364</v>
      </c>
      <c r="D104" s="293" t="s">
        <v>3548</v>
      </c>
    </row>
    <row r="105" spans="1:4" ht="17.25" thickBot="1" x14ac:dyDescent="0.35">
      <c r="A105" s="317">
        <f t="shared" si="1"/>
        <v>101</v>
      </c>
      <c r="B105" s="342" t="s">
        <v>3593</v>
      </c>
      <c r="C105" s="314" t="s">
        <v>3364</v>
      </c>
      <c r="D105" s="293" t="s">
        <v>3549</v>
      </c>
    </row>
    <row r="106" spans="1:4" x14ac:dyDescent="0.3">
      <c r="A106" s="317">
        <f t="shared" si="1"/>
        <v>102</v>
      </c>
      <c r="B106" s="342" t="s">
        <v>3594</v>
      </c>
      <c r="C106" s="314" t="s">
        <v>3364</v>
      </c>
    </row>
    <row r="107" spans="1:4" x14ac:dyDescent="0.3">
      <c r="A107" s="317">
        <f t="shared" si="1"/>
        <v>103</v>
      </c>
      <c r="B107" s="342" t="s">
        <v>3595</v>
      </c>
      <c r="C107" s="314" t="s">
        <v>3364</v>
      </c>
    </row>
    <row r="108" spans="1:4" x14ac:dyDescent="0.3">
      <c r="A108" s="317">
        <f t="shared" si="1"/>
        <v>104</v>
      </c>
      <c r="B108" s="343" t="s">
        <v>3596</v>
      </c>
      <c r="C108" s="314" t="s">
        <v>3364</v>
      </c>
    </row>
    <row r="109" spans="1:4" x14ac:dyDescent="0.3">
      <c r="A109" s="317">
        <f t="shared" si="1"/>
        <v>105</v>
      </c>
      <c r="B109" s="341" t="s">
        <v>3417</v>
      </c>
      <c r="C109" s="314" t="s">
        <v>3364</v>
      </c>
    </row>
    <row r="110" spans="1:4" x14ac:dyDescent="0.3">
      <c r="A110" s="317">
        <f t="shared" si="1"/>
        <v>106</v>
      </c>
      <c r="B110" s="341" t="s">
        <v>3418</v>
      </c>
      <c r="C110" s="314" t="s">
        <v>3364</v>
      </c>
    </row>
    <row r="111" spans="1:4" x14ac:dyDescent="0.3">
      <c r="A111" s="317">
        <f t="shared" si="1"/>
        <v>107</v>
      </c>
      <c r="B111" s="341" t="s">
        <v>3560</v>
      </c>
      <c r="C111" s="314" t="s">
        <v>3364</v>
      </c>
    </row>
    <row r="112" spans="1:4" x14ac:dyDescent="0.3">
      <c r="A112" s="317">
        <f t="shared" si="1"/>
        <v>108</v>
      </c>
      <c r="B112" s="341" t="s">
        <v>3419</v>
      </c>
      <c r="C112" s="314" t="s">
        <v>3364</v>
      </c>
    </row>
    <row r="113" spans="1:3" x14ac:dyDescent="0.3">
      <c r="A113" s="317">
        <f t="shared" si="1"/>
        <v>109</v>
      </c>
      <c r="B113" s="341" t="s">
        <v>3420</v>
      </c>
      <c r="C113" s="314" t="s">
        <v>3364</v>
      </c>
    </row>
    <row r="114" spans="1:3" x14ac:dyDescent="0.3">
      <c r="A114" s="317">
        <f t="shared" si="1"/>
        <v>110</v>
      </c>
      <c r="B114" s="341" t="s">
        <v>3561</v>
      </c>
      <c r="C114" s="314" t="s">
        <v>3364</v>
      </c>
    </row>
    <row r="115" spans="1:3" x14ac:dyDescent="0.3">
      <c r="A115" s="317">
        <f t="shared" si="1"/>
        <v>111</v>
      </c>
      <c r="B115" s="341" t="s">
        <v>3562</v>
      </c>
      <c r="C115" s="314" t="s">
        <v>3364</v>
      </c>
    </row>
    <row r="116" spans="1:3" x14ac:dyDescent="0.3">
      <c r="A116" s="317">
        <f t="shared" si="1"/>
        <v>112</v>
      </c>
      <c r="B116" s="341" t="s">
        <v>3422</v>
      </c>
      <c r="C116" s="314" t="s">
        <v>3364</v>
      </c>
    </row>
    <row r="117" spans="1:3" x14ac:dyDescent="0.3">
      <c r="A117" s="317">
        <f t="shared" si="1"/>
        <v>113</v>
      </c>
      <c r="B117" s="341" t="s">
        <v>3423</v>
      </c>
      <c r="C117" s="314" t="s">
        <v>3364</v>
      </c>
    </row>
    <row r="118" spans="1:3" x14ac:dyDescent="0.3">
      <c r="A118" s="316">
        <f t="shared" si="1"/>
        <v>114</v>
      </c>
      <c r="B118" s="341" t="s">
        <v>3421</v>
      </c>
      <c r="C118" s="314" t="s">
        <v>3364</v>
      </c>
    </row>
    <row r="119" spans="1:3" x14ac:dyDescent="0.3">
      <c r="A119" s="316">
        <f t="shared" si="1"/>
        <v>115</v>
      </c>
      <c r="B119" s="341" t="s">
        <v>3597</v>
      </c>
      <c r="C119" s="314" t="s">
        <v>3565</v>
      </c>
    </row>
    <row r="120" spans="1:3" x14ac:dyDescent="0.3">
      <c r="A120" s="316">
        <f t="shared" si="1"/>
        <v>116</v>
      </c>
      <c r="B120" s="341" t="s">
        <v>3598</v>
      </c>
      <c r="C120" s="314" t="s">
        <v>3565</v>
      </c>
    </row>
    <row r="121" spans="1:3" x14ac:dyDescent="0.3">
      <c r="A121" s="316">
        <f t="shared" si="1"/>
        <v>117</v>
      </c>
      <c r="B121" s="341" t="s">
        <v>3599</v>
      </c>
      <c r="C121" s="314" t="s">
        <v>3565</v>
      </c>
    </row>
    <row r="122" spans="1:3" x14ac:dyDescent="0.3">
      <c r="A122" s="316">
        <f t="shared" si="1"/>
        <v>118</v>
      </c>
      <c r="B122" s="341" t="s">
        <v>3569</v>
      </c>
      <c r="C122" s="314" t="s">
        <v>3565</v>
      </c>
    </row>
    <row r="123" spans="1:3" x14ac:dyDescent="0.3">
      <c r="A123" s="316">
        <f t="shared" si="1"/>
        <v>119</v>
      </c>
      <c r="B123" s="341" t="s">
        <v>3600</v>
      </c>
      <c r="C123" s="314" t="s">
        <v>3565</v>
      </c>
    </row>
    <row r="124" spans="1:3" x14ac:dyDescent="0.3">
      <c r="A124" s="316">
        <f t="shared" si="1"/>
        <v>120</v>
      </c>
      <c r="B124" s="341" t="s">
        <v>3601</v>
      </c>
      <c r="C124" s="314" t="s">
        <v>3565</v>
      </c>
    </row>
    <row r="125" spans="1:3" x14ac:dyDescent="0.3">
      <c r="A125" s="316">
        <f t="shared" si="1"/>
        <v>121</v>
      </c>
      <c r="B125" s="341" t="s">
        <v>3602</v>
      </c>
      <c r="C125" s="314" t="s">
        <v>3565</v>
      </c>
    </row>
    <row r="126" spans="1:3" x14ac:dyDescent="0.3">
      <c r="A126" s="316">
        <f t="shared" si="1"/>
        <v>122</v>
      </c>
      <c r="B126" s="341" t="s">
        <v>3603</v>
      </c>
      <c r="C126" s="314" t="s">
        <v>3565</v>
      </c>
    </row>
    <row r="127" spans="1:3" x14ac:dyDescent="0.3">
      <c r="A127" s="316">
        <f t="shared" si="1"/>
        <v>123</v>
      </c>
      <c r="B127" s="341" t="s">
        <v>3404</v>
      </c>
      <c r="C127" s="314" t="s">
        <v>3565</v>
      </c>
    </row>
    <row r="128" spans="1:3" x14ac:dyDescent="0.3">
      <c r="A128" s="316">
        <f t="shared" si="1"/>
        <v>124</v>
      </c>
      <c r="B128" s="341" t="s">
        <v>3403</v>
      </c>
      <c r="C128" s="314" t="s">
        <v>3565</v>
      </c>
    </row>
    <row r="129" spans="1:3" x14ac:dyDescent="0.3">
      <c r="A129" s="316">
        <f t="shared" si="1"/>
        <v>125</v>
      </c>
      <c r="B129" s="341" t="s">
        <v>3604</v>
      </c>
      <c r="C129" s="314" t="s">
        <v>3565</v>
      </c>
    </row>
    <row r="130" spans="1:3" x14ac:dyDescent="0.3">
      <c r="A130" s="316">
        <f t="shared" si="1"/>
        <v>126</v>
      </c>
      <c r="B130" s="344" t="s">
        <v>3605</v>
      </c>
      <c r="C130" s="314" t="s">
        <v>3565</v>
      </c>
    </row>
    <row r="131" spans="1:3" x14ac:dyDescent="0.3">
      <c r="A131" s="316">
        <f t="shared" si="1"/>
        <v>127</v>
      </c>
      <c r="B131" s="345" t="s">
        <v>3570</v>
      </c>
      <c r="C131" s="314" t="s">
        <v>3565</v>
      </c>
    </row>
    <row r="132" spans="1:3" x14ac:dyDescent="0.3">
      <c r="A132" s="316">
        <f t="shared" si="1"/>
        <v>128</v>
      </c>
      <c r="B132" s="346" t="s">
        <v>3606</v>
      </c>
      <c r="C132" s="314" t="s">
        <v>3565</v>
      </c>
    </row>
    <row r="133" spans="1:3" x14ac:dyDescent="0.3">
      <c r="A133" s="316">
        <f t="shared" si="1"/>
        <v>129</v>
      </c>
      <c r="B133" s="347" t="s">
        <v>3607</v>
      </c>
      <c r="C133" s="314" t="s">
        <v>3565</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09"/>
    <col min="2" max="2" width="51" style="109" customWidth="1"/>
    <col min="3" max="3" width="15.28515625" style="109" customWidth="1"/>
    <col min="4" max="4" width="10.42578125" style="109" customWidth="1"/>
    <col min="5" max="5" width="13.85546875" style="109" customWidth="1"/>
    <col min="6" max="16384" width="9.140625" style="109"/>
  </cols>
  <sheetData>
    <row r="1" spans="1:5" x14ac:dyDescent="0.25">
      <c r="A1" s="414" t="s">
        <v>188</v>
      </c>
      <c r="B1" s="415"/>
      <c r="C1" s="415"/>
      <c r="D1" s="415"/>
      <c r="E1" s="416"/>
    </row>
    <row r="2" spans="1:5" x14ac:dyDescent="0.25">
      <c r="A2" s="417"/>
      <c r="B2" s="418"/>
      <c r="C2" s="418"/>
      <c r="D2" s="418"/>
      <c r="E2" s="419"/>
    </row>
    <row r="3" spans="1:5" x14ac:dyDescent="0.25">
      <c r="A3" s="204"/>
      <c r="B3" s="205"/>
      <c r="C3" s="205"/>
      <c r="D3" s="205"/>
      <c r="E3" s="206"/>
    </row>
    <row r="4" spans="1:5" ht="43.5" customHeight="1" x14ac:dyDescent="0.25">
      <c r="A4" s="203" t="s">
        <v>193</v>
      </c>
      <c r="B4" s="202" t="s">
        <v>194</v>
      </c>
      <c r="C4" s="184" t="s">
        <v>190</v>
      </c>
      <c r="D4" s="185" t="s">
        <v>191</v>
      </c>
      <c r="E4" s="202" t="s">
        <v>123</v>
      </c>
    </row>
    <row r="5" spans="1:5" x14ac:dyDescent="0.25">
      <c r="A5" s="177">
        <v>1</v>
      </c>
      <c r="B5" s="167" t="s">
        <v>124</v>
      </c>
      <c r="C5" s="197">
        <v>140</v>
      </c>
      <c r="D5" s="191">
        <f>C5/265226109%</f>
        <v>5.2785150198014633E-5</v>
      </c>
      <c r="E5" s="175" t="s">
        <v>71</v>
      </c>
    </row>
    <row r="6" spans="1:5" x14ac:dyDescent="0.25">
      <c r="A6" s="192">
        <f>+A5+1</f>
        <v>2</v>
      </c>
      <c r="B6" s="167" t="s">
        <v>136</v>
      </c>
      <c r="C6" s="197">
        <v>0</v>
      </c>
      <c r="D6" s="191">
        <f t="shared" ref="D6:D9" si="0">C6/265226109%</f>
        <v>0</v>
      </c>
      <c r="E6" s="167" t="s">
        <v>137</v>
      </c>
    </row>
    <row r="7" spans="1:5" x14ac:dyDescent="0.25">
      <c r="A7" s="192">
        <f>+A6+1</f>
        <v>3</v>
      </c>
      <c r="B7" s="167" t="s">
        <v>232</v>
      </c>
      <c r="C7" s="197">
        <v>0</v>
      </c>
      <c r="D7" s="191">
        <f t="shared" si="0"/>
        <v>0</v>
      </c>
      <c r="E7" s="181" t="s">
        <v>233</v>
      </c>
    </row>
    <row r="8" spans="1:5" x14ac:dyDescent="0.25">
      <c r="A8" s="192">
        <f t="shared" ref="A8:A59" si="1">+A7+1</f>
        <v>4</v>
      </c>
      <c r="B8" s="195" t="s">
        <v>151</v>
      </c>
      <c r="C8" s="198">
        <v>0</v>
      </c>
      <c r="D8" s="191">
        <f t="shared" si="0"/>
        <v>0</v>
      </c>
      <c r="E8" s="195" t="s">
        <v>152</v>
      </c>
    </row>
    <row r="9" spans="1:5" x14ac:dyDescent="0.25">
      <c r="A9" s="192">
        <f t="shared" si="1"/>
        <v>5</v>
      </c>
      <c r="B9" s="167" t="s">
        <v>183</v>
      </c>
      <c r="C9" s="197">
        <v>0</v>
      </c>
      <c r="D9" s="191">
        <f t="shared" si="0"/>
        <v>0</v>
      </c>
      <c r="E9" s="167" t="s">
        <v>203</v>
      </c>
    </row>
    <row r="10" spans="1:5" x14ac:dyDescent="0.25">
      <c r="A10" s="192">
        <f t="shared" si="1"/>
        <v>6</v>
      </c>
      <c r="B10" s="176" t="s">
        <v>221</v>
      </c>
      <c r="C10" s="197">
        <v>5</v>
      </c>
      <c r="D10" s="191">
        <f>C10/265226109%</f>
        <v>1.8851839356433798E-6</v>
      </c>
      <c r="E10" s="176" t="s">
        <v>73</v>
      </c>
    </row>
    <row r="11" spans="1:5" x14ac:dyDescent="0.25">
      <c r="A11" s="192">
        <f t="shared" si="1"/>
        <v>7</v>
      </c>
      <c r="B11" s="167" t="s">
        <v>179</v>
      </c>
      <c r="C11" s="197">
        <v>0</v>
      </c>
      <c r="D11" s="191">
        <f t="shared" ref="D11:D14" si="2">C11/265226109%</f>
        <v>0</v>
      </c>
      <c r="E11" s="167" t="s">
        <v>180</v>
      </c>
    </row>
    <row r="12" spans="1:5" x14ac:dyDescent="0.25">
      <c r="A12" s="192">
        <f t="shared" si="1"/>
        <v>8</v>
      </c>
      <c r="B12" s="167" t="s">
        <v>205</v>
      </c>
      <c r="C12" s="197">
        <v>0</v>
      </c>
      <c r="D12" s="191">
        <f t="shared" si="2"/>
        <v>0</v>
      </c>
      <c r="E12" s="167" t="s">
        <v>206</v>
      </c>
    </row>
    <row r="13" spans="1:5" x14ac:dyDescent="0.25">
      <c r="A13" s="192">
        <f t="shared" si="1"/>
        <v>9</v>
      </c>
      <c r="B13" s="172" t="s">
        <v>222</v>
      </c>
      <c r="C13" s="197">
        <v>0</v>
      </c>
      <c r="D13" s="191">
        <f t="shared" si="2"/>
        <v>0</v>
      </c>
      <c r="E13" s="181" t="s">
        <v>223</v>
      </c>
    </row>
    <row r="14" spans="1:5" ht="30" x14ac:dyDescent="0.25">
      <c r="A14" s="192">
        <f t="shared" si="1"/>
        <v>10</v>
      </c>
      <c r="B14" s="189" t="s">
        <v>220</v>
      </c>
      <c r="C14" s="197">
        <v>0</v>
      </c>
      <c r="D14" s="191">
        <f t="shared" si="2"/>
        <v>0</v>
      </c>
      <c r="E14" s="181" t="s">
        <v>172</v>
      </c>
    </row>
    <row r="15" spans="1:5" x14ac:dyDescent="0.25">
      <c r="A15" s="192">
        <f t="shared" si="1"/>
        <v>11</v>
      </c>
      <c r="B15" s="167" t="s">
        <v>126</v>
      </c>
      <c r="C15" s="197">
        <v>2</v>
      </c>
      <c r="D15" s="191">
        <f>C15/265226109%</f>
        <v>7.5407357425735187E-7</v>
      </c>
      <c r="E15" s="167" t="s">
        <v>195</v>
      </c>
    </row>
    <row r="16" spans="1:5" x14ac:dyDescent="0.25">
      <c r="A16" s="192">
        <f t="shared" si="1"/>
        <v>12</v>
      </c>
      <c r="B16" s="172" t="s">
        <v>224</v>
      </c>
      <c r="C16" s="197">
        <v>0</v>
      </c>
      <c r="D16" s="191">
        <f t="shared" ref="D16:D24" si="3">C16/265226109%</f>
        <v>0</v>
      </c>
      <c r="E16" s="181" t="s">
        <v>225</v>
      </c>
    </row>
    <row r="17" spans="1:5" s="168" customFormat="1" x14ac:dyDescent="0.25">
      <c r="A17" s="192">
        <f t="shared" si="1"/>
        <v>13</v>
      </c>
      <c r="B17" s="179" t="s">
        <v>186</v>
      </c>
      <c r="C17" s="197">
        <v>0</v>
      </c>
      <c r="D17" s="191">
        <f t="shared" si="3"/>
        <v>0</v>
      </c>
      <c r="E17" s="167" t="s">
        <v>187</v>
      </c>
    </row>
    <row r="18" spans="1:5" s="168" customFormat="1" x14ac:dyDescent="0.25">
      <c r="A18" s="192">
        <f t="shared" si="1"/>
        <v>14</v>
      </c>
      <c r="B18" s="167" t="s">
        <v>171</v>
      </c>
      <c r="C18" s="197">
        <v>0</v>
      </c>
      <c r="D18" s="191">
        <f t="shared" si="3"/>
        <v>0</v>
      </c>
      <c r="E18" s="167" t="s">
        <v>202</v>
      </c>
    </row>
    <row r="19" spans="1:5" s="168" customFormat="1" x14ac:dyDescent="0.25">
      <c r="A19" s="192">
        <f t="shared" si="1"/>
        <v>15</v>
      </c>
      <c r="B19" s="167" t="s">
        <v>184</v>
      </c>
      <c r="C19" s="197">
        <v>0</v>
      </c>
      <c r="D19" s="191">
        <f t="shared" si="3"/>
        <v>0</v>
      </c>
      <c r="E19" s="167" t="s">
        <v>201</v>
      </c>
    </row>
    <row r="20" spans="1:5" s="168" customFormat="1" x14ac:dyDescent="0.25">
      <c r="A20" s="192">
        <f t="shared" si="1"/>
        <v>16</v>
      </c>
      <c r="B20" s="186" t="s">
        <v>147</v>
      </c>
      <c r="C20" s="201">
        <v>0</v>
      </c>
      <c r="D20" s="191">
        <f t="shared" si="3"/>
        <v>0</v>
      </c>
      <c r="E20" s="167" t="s">
        <v>148</v>
      </c>
    </row>
    <row r="21" spans="1:5" s="168" customFormat="1" x14ac:dyDescent="0.25">
      <c r="A21" s="192">
        <f t="shared" si="1"/>
        <v>17</v>
      </c>
      <c r="B21" s="167" t="s">
        <v>145</v>
      </c>
      <c r="C21" s="201">
        <v>0</v>
      </c>
      <c r="D21" s="191">
        <f t="shared" si="3"/>
        <v>0</v>
      </c>
      <c r="E21" s="169" t="s">
        <v>146</v>
      </c>
    </row>
    <row r="22" spans="1:5" s="168" customFormat="1" x14ac:dyDescent="0.25">
      <c r="A22" s="192">
        <f t="shared" si="1"/>
        <v>18</v>
      </c>
      <c r="B22" s="167" t="s">
        <v>141</v>
      </c>
      <c r="C22" s="201">
        <v>0</v>
      </c>
      <c r="D22" s="191">
        <f t="shared" si="3"/>
        <v>0</v>
      </c>
      <c r="E22" s="167" t="s">
        <v>142</v>
      </c>
    </row>
    <row r="23" spans="1:5" s="168" customFormat="1" x14ac:dyDescent="0.25">
      <c r="A23" s="192">
        <f t="shared" si="1"/>
        <v>19</v>
      </c>
      <c r="B23" s="167" t="s">
        <v>197</v>
      </c>
      <c r="C23" s="201">
        <v>0</v>
      </c>
      <c r="D23" s="191">
        <f t="shared" si="3"/>
        <v>0</v>
      </c>
      <c r="E23" s="167" t="s">
        <v>153</v>
      </c>
    </row>
    <row r="24" spans="1:5" s="168" customFormat="1" x14ac:dyDescent="0.25">
      <c r="A24" s="192">
        <f t="shared" si="1"/>
        <v>20</v>
      </c>
      <c r="B24" s="167" t="s">
        <v>143</v>
      </c>
      <c r="C24" s="201">
        <v>0</v>
      </c>
      <c r="D24" s="191">
        <f t="shared" si="3"/>
        <v>0</v>
      </c>
      <c r="E24" s="167" t="s">
        <v>144</v>
      </c>
    </row>
    <row r="25" spans="1:5" s="168" customFormat="1" ht="30" x14ac:dyDescent="0.25">
      <c r="A25" s="192">
        <f t="shared" si="1"/>
        <v>21</v>
      </c>
      <c r="B25" s="187" t="s">
        <v>216</v>
      </c>
      <c r="C25" s="197">
        <v>0</v>
      </c>
      <c r="D25" s="191">
        <f>C25/265226109%</f>
        <v>0</v>
      </c>
      <c r="E25" s="171" t="s">
        <v>185</v>
      </c>
    </row>
    <row r="26" spans="1:5" s="168" customFormat="1" ht="30" x14ac:dyDescent="0.25">
      <c r="A26" s="192">
        <f t="shared" si="1"/>
        <v>22</v>
      </c>
      <c r="B26" s="188" t="s">
        <v>217</v>
      </c>
      <c r="C26" s="197">
        <v>0</v>
      </c>
      <c r="D26" s="191">
        <f>C26/265226109%</f>
        <v>0</v>
      </c>
      <c r="E26" s="181" t="s">
        <v>177</v>
      </c>
    </row>
    <row r="27" spans="1:5" s="168" customFormat="1" ht="30" x14ac:dyDescent="0.25">
      <c r="A27" s="192">
        <f t="shared" si="1"/>
        <v>23</v>
      </c>
      <c r="B27" s="189" t="s">
        <v>199</v>
      </c>
      <c r="C27" s="197">
        <v>0</v>
      </c>
      <c r="D27" s="191">
        <f>C27/265226109%</f>
        <v>0</v>
      </c>
      <c r="E27" s="167" t="s">
        <v>178</v>
      </c>
    </row>
    <row r="28" spans="1:5" s="31" customFormat="1" x14ac:dyDescent="0.25">
      <c r="A28" s="192">
        <f t="shared" si="1"/>
        <v>24</v>
      </c>
      <c r="B28" s="178" t="s">
        <v>236</v>
      </c>
      <c r="C28" s="190">
        <v>110449818</v>
      </c>
      <c r="D28" s="191">
        <f>C28/265226109%</f>
        <v>41.643644517666999</v>
      </c>
      <c r="E28" s="178" t="s">
        <v>237</v>
      </c>
    </row>
    <row r="29" spans="1:5" s="180" customFormat="1" x14ac:dyDescent="0.25">
      <c r="A29" s="192">
        <f t="shared" si="1"/>
        <v>25</v>
      </c>
      <c r="B29" s="167" t="s">
        <v>167</v>
      </c>
      <c r="C29" s="197">
        <v>0</v>
      </c>
      <c r="D29" s="191">
        <f t="shared" ref="D29:D32" si="4">C29/265226109%</f>
        <v>0</v>
      </c>
      <c r="E29" s="167" t="s">
        <v>213</v>
      </c>
    </row>
    <row r="30" spans="1:5" x14ac:dyDescent="0.25">
      <c r="A30" s="192">
        <f t="shared" si="1"/>
        <v>26</v>
      </c>
      <c r="B30" s="167" t="s">
        <v>131</v>
      </c>
      <c r="C30" s="197">
        <v>0</v>
      </c>
      <c r="D30" s="191">
        <f t="shared" si="4"/>
        <v>0</v>
      </c>
      <c r="E30" s="167" t="s">
        <v>132</v>
      </c>
    </row>
    <row r="31" spans="1:5" x14ac:dyDescent="0.25">
      <c r="A31" s="192">
        <f t="shared" si="1"/>
        <v>27</v>
      </c>
      <c r="B31" s="167" t="s">
        <v>127</v>
      </c>
      <c r="C31" s="197">
        <v>0</v>
      </c>
      <c r="D31" s="191">
        <f t="shared" si="4"/>
        <v>0</v>
      </c>
      <c r="E31" s="167" t="s">
        <v>128</v>
      </c>
    </row>
    <row r="32" spans="1:5" x14ac:dyDescent="0.25">
      <c r="A32" s="192">
        <f t="shared" si="1"/>
        <v>28</v>
      </c>
      <c r="B32" s="167" t="s">
        <v>228</v>
      </c>
      <c r="C32" s="197">
        <v>0</v>
      </c>
      <c r="D32" s="191">
        <f t="shared" si="4"/>
        <v>0</v>
      </c>
      <c r="E32" s="181" t="s">
        <v>229</v>
      </c>
    </row>
    <row r="33" spans="1:5" x14ac:dyDescent="0.25">
      <c r="A33" s="192">
        <f t="shared" si="1"/>
        <v>29</v>
      </c>
      <c r="B33" s="181" t="s">
        <v>125</v>
      </c>
      <c r="C33" s="197">
        <v>200</v>
      </c>
      <c r="D33" s="191">
        <f>C33/265226109%</f>
        <v>7.5407357425735186E-5</v>
      </c>
      <c r="E33" s="167" t="s">
        <v>70</v>
      </c>
    </row>
    <row r="34" spans="1:5" x14ac:dyDescent="0.25">
      <c r="A34" s="192">
        <f t="shared" si="1"/>
        <v>30</v>
      </c>
      <c r="B34" s="167" t="s">
        <v>207</v>
      </c>
      <c r="C34" s="197">
        <v>0</v>
      </c>
      <c r="D34" s="191">
        <f>C34/265226109%</f>
        <v>0</v>
      </c>
      <c r="E34" s="167" t="s">
        <v>208</v>
      </c>
    </row>
    <row r="35" spans="1:5" x14ac:dyDescent="0.25">
      <c r="A35" s="192">
        <f t="shared" si="1"/>
        <v>31</v>
      </c>
      <c r="B35" s="181" t="s">
        <v>173</v>
      </c>
      <c r="C35" s="197">
        <v>0</v>
      </c>
      <c r="D35" s="191">
        <f t="shared" ref="D35:D49" si="5">C35/265226109%</f>
        <v>0</v>
      </c>
      <c r="E35" s="167" t="s">
        <v>174</v>
      </c>
    </row>
    <row r="36" spans="1:5" x14ac:dyDescent="0.25">
      <c r="A36" s="192">
        <f t="shared" si="1"/>
        <v>32</v>
      </c>
      <c r="B36" s="167" t="s">
        <v>133</v>
      </c>
      <c r="C36" s="197">
        <v>0</v>
      </c>
      <c r="D36" s="191">
        <f t="shared" si="5"/>
        <v>0</v>
      </c>
      <c r="E36" s="167" t="s">
        <v>134</v>
      </c>
    </row>
    <row r="37" spans="1:5" ht="30" x14ac:dyDescent="0.25">
      <c r="A37" s="192">
        <f t="shared" si="1"/>
        <v>33</v>
      </c>
      <c r="B37" s="189" t="s">
        <v>218</v>
      </c>
      <c r="C37" s="197">
        <v>0</v>
      </c>
      <c r="D37" s="191">
        <f t="shared" si="5"/>
        <v>0</v>
      </c>
      <c r="E37" s="181" t="s">
        <v>219</v>
      </c>
    </row>
    <row r="38" spans="1:5" x14ac:dyDescent="0.25">
      <c r="A38" s="192">
        <f t="shared" si="1"/>
        <v>34</v>
      </c>
      <c r="B38" s="167" t="s">
        <v>230</v>
      </c>
      <c r="C38" s="197">
        <v>0</v>
      </c>
      <c r="D38" s="191">
        <f t="shared" si="5"/>
        <v>0</v>
      </c>
      <c r="E38" s="181" t="s">
        <v>231</v>
      </c>
    </row>
    <row r="39" spans="1:5" x14ac:dyDescent="0.25">
      <c r="A39" s="192">
        <f t="shared" si="1"/>
        <v>35</v>
      </c>
      <c r="B39" s="181" t="s">
        <v>175</v>
      </c>
      <c r="C39" s="197">
        <v>0</v>
      </c>
      <c r="D39" s="191">
        <f t="shared" si="5"/>
        <v>0</v>
      </c>
      <c r="E39" s="167" t="s">
        <v>176</v>
      </c>
    </row>
    <row r="40" spans="1:5" x14ac:dyDescent="0.25">
      <c r="A40" s="192">
        <f t="shared" si="1"/>
        <v>36</v>
      </c>
      <c r="B40" s="167" t="s">
        <v>135</v>
      </c>
      <c r="C40" s="197">
        <v>0</v>
      </c>
      <c r="D40" s="191">
        <f t="shared" si="5"/>
        <v>0</v>
      </c>
      <c r="E40" s="167" t="s">
        <v>196</v>
      </c>
    </row>
    <row r="41" spans="1:5" x14ac:dyDescent="0.25">
      <c r="A41" s="192">
        <f t="shared" si="1"/>
        <v>37</v>
      </c>
      <c r="B41" s="167" t="s">
        <v>181</v>
      </c>
      <c r="C41" s="197">
        <v>0</v>
      </c>
      <c r="D41" s="191">
        <f t="shared" si="5"/>
        <v>0</v>
      </c>
      <c r="E41" s="167" t="s">
        <v>182</v>
      </c>
    </row>
    <row r="42" spans="1:5" x14ac:dyDescent="0.25">
      <c r="A42" s="192">
        <f t="shared" si="1"/>
        <v>38</v>
      </c>
      <c r="B42" s="167" t="s">
        <v>129</v>
      </c>
      <c r="C42" s="197">
        <v>0</v>
      </c>
      <c r="D42" s="191">
        <f t="shared" si="5"/>
        <v>0</v>
      </c>
      <c r="E42" s="167" t="s">
        <v>130</v>
      </c>
    </row>
    <row r="43" spans="1:5" x14ac:dyDescent="0.25">
      <c r="A43" s="192">
        <f t="shared" si="1"/>
        <v>39</v>
      </c>
      <c r="B43" s="167" t="s">
        <v>226</v>
      </c>
      <c r="C43" s="197">
        <v>0</v>
      </c>
      <c r="D43" s="191">
        <f t="shared" si="5"/>
        <v>0</v>
      </c>
      <c r="E43" s="181" t="s">
        <v>227</v>
      </c>
    </row>
    <row r="44" spans="1:5" ht="75" x14ac:dyDescent="0.25">
      <c r="A44" s="192">
        <f t="shared" si="1"/>
        <v>40</v>
      </c>
      <c r="B44" s="189" t="s">
        <v>214</v>
      </c>
      <c r="C44" s="197">
        <v>0</v>
      </c>
      <c r="D44" s="191">
        <f t="shared" si="5"/>
        <v>0</v>
      </c>
      <c r="E44" s="171" t="s">
        <v>168</v>
      </c>
    </row>
    <row r="45" spans="1:5" ht="15.75" customHeight="1" x14ac:dyDescent="0.25">
      <c r="A45" s="192">
        <f t="shared" si="1"/>
        <v>41</v>
      </c>
      <c r="B45" s="167" t="s">
        <v>154</v>
      </c>
      <c r="C45" s="197">
        <v>0</v>
      </c>
      <c r="D45" s="191">
        <f t="shared" si="5"/>
        <v>0</v>
      </c>
      <c r="E45" s="167" t="s">
        <v>155</v>
      </c>
    </row>
    <row r="46" spans="1:5" x14ac:dyDescent="0.25">
      <c r="A46" s="192">
        <f t="shared" si="1"/>
        <v>42</v>
      </c>
      <c r="B46" s="170" t="s">
        <v>156</v>
      </c>
      <c r="C46" s="201">
        <v>0</v>
      </c>
      <c r="D46" s="191">
        <f t="shared" si="5"/>
        <v>0</v>
      </c>
      <c r="E46" s="170" t="s">
        <v>157</v>
      </c>
    </row>
    <row r="47" spans="1:5" ht="30" x14ac:dyDescent="0.25">
      <c r="A47" s="192">
        <f t="shared" si="1"/>
        <v>43</v>
      </c>
      <c r="B47" s="187" t="s">
        <v>192</v>
      </c>
      <c r="C47" s="201">
        <v>0</v>
      </c>
      <c r="D47" s="191">
        <f t="shared" si="5"/>
        <v>0</v>
      </c>
      <c r="E47" s="171" t="s">
        <v>158</v>
      </c>
    </row>
    <row r="48" spans="1:5" x14ac:dyDescent="0.25">
      <c r="A48" s="192">
        <f t="shared" si="1"/>
        <v>44</v>
      </c>
      <c r="B48" s="172" t="s">
        <v>210</v>
      </c>
      <c r="C48" s="201">
        <v>0</v>
      </c>
      <c r="D48" s="191">
        <f t="shared" si="5"/>
        <v>0</v>
      </c>
      <c r="E48" s="181" t="s">
        <v>211</v>
      </c>
    </row>
    <row r="49" spans="1:5" x14ac:dyDescent="0.25">
      <c r="A49" s="192">
        <f t="shared" si="1"/>
        <v>45</v>
      </c>
      <c r="B49" s="181" t="s">
        <v>198</v>
      </c>
      <c r="C49" s="201">
        <v>0</v>
      </c>
      <c r="D49" s="191">
        <f t="shared" si="5"/>
        <v>0</v>
      </c>
      <c r="E49" s="167" t="s">
        <v>150</v>
      </c>
    </row>
    <row r="50" spans="1:5" x14ac:dyDescent="0.25">
      <c r="A50" s="192">
        <f t="shared" si="1"/>
        <v>46</v>
      </c>
      <c r="B50" s="167" t="s">
        <v>160</v>
      </c>
      <c r="C50" s="201">
        <v>5233000</v>
      </c>
      <c r="D50" s="191">
        <f>C50/265226109%</f>
        <v>1.9730335070443612</v>
      </c>
      <c r="E50" s="167" t="s">
        <v>161</v>
      </c>
    </row>
    <row r="51" spans="1:5" ht="30" x14ac:dyDescent="0.25">
      <c r="A51" s="192">
        <f t="shared" si="1"/>
        <v>47</v>
      </c>
      <c r="B51" s="187" t="s">
        <v>215</v>
      </c>
      <c r="C51" s="201">
        <v>0</v>
      </c>
      <c r="D51" s="191">
        <f t="shared" ref="D51:D59" si="6">C51/265226109%</f>
        <v>0</v>
      </c>
      <c r="E51" s="167" t="s">
        <v>149</v>
      </c>
    </row>
    <row r="52" spans="1:5" x14ac:dyDescent="0.25">
      <c r="A52" s="192">
        <f t="shared" si="1"/>
        <v>48</v>
      </c>
      <c r="B52" s="167" t="s">
        <v>169</v>
      </c>
      <c r="C52" s="201">
        <v>0</v>
      </c>
      <c r="D52" s="191">
        <f t="shared" si="6"/>
        <v>0</v>
      </c>
      <c r="E52" s="167" t="s">
        <v>170</v>
      </c>
    </row>
    <row r="53" spans="1:5" x14ac:dyDescent="0.25">
      <c r="A53" s="192">
        <f t="shared" si="1"/>
        <v>49</v>
      </c>
      <c r="B53" s="167" t="s">
        <v>164</v>
      </c>
      <c r="C53" s="201">
        <v>0</v>
      </c>
      <c r="D53" s="191">
        <f t="shared" si="6"/>
        <v>0</v>
      </c>
      <c r="E53" s="167" t="s">
        <v>204</v>
      </c>
    </row>
    <row r="54" spans="1:5" x14ac:dyDescent="0.25">
      <c r="A54" s="192">
        <f t="shared" si="1"/>
        <v>50</v>
      </c>
      <c r="B54" s="170" t="s">
        <v>162</v>
      </c>
      <c r="C54" s="201">
        <v>0</v>
      </c>
      <c r="D54" s="191">
        <f t="shared" si="6"/>
        <v>0</v>
      </c>
      <c r="E54" s="170" t="s">
        <v>163</v>
      </c>
    </row>
    <row r="55" spans="1:5" ht="30" x14ac:dyDescent="0.25">
      <c r="A55" s="192">
        <f t="shared" si="1"/>
        <v>51</v>
      </c>
      <c r="B55" s="189" t="s">
        <v>212</v>
      </c>
      <c r="C55" s="201">
        <v>0</v>
      </c>
      <c r="D55" s="191">
        <f t="shared" si="6"/>
        <v>0</v>
      </c>
      <c r="E55" s="167" t="s">
        <v>159</v>
      </c>
    </row>
    <row r="56" spans="1:5" x14ac:dyDescent="0.25">
      <c r="A56" s="192">
        <f t="shared" si="1"/>
        <v>52</v>
      </c>
      <c r="B56" s="179" t="s">
        <v>200</v>
      </c>
      <c r="C56" s="201">
        <v>0</v>
      </c>
      <c r="D56" s="191">
        <f t="shared" si="6"/>
        <v>0</v>
      </c>
      <c r="E56" s="167" t="s">
        <v>140</v>
      </c>
    </row>
    <row r="57" spans="1:5" x14ac:dyDescent="0.25">
      <c r="A57" s="192">
        <f t="shared" si="1"/>
        <v>53</v>
      </c>
      <c r="B57" s="170" t="s">
        <v>165</v>
      </c>
      <c r="C57" s="201">
        <v>0</v>
      </c>
      <c r="D57" s="191">
        <f t="shared" si="6"/>
        <v>0</v>
      </c>
      <c r="E57" s="170" t="s">
        <v>166</v>
      </c>
    </row>
    <row r="58" spans="1:5" x14ac:dyDescent="0.25">
      <c r="A58" s="192">
        <f t="shared" si="1"/>
        <v>54</v>
      </c>
      <c r="B58" s="167" t="s">
        <v>138</v>
      </c>
      <c r="C58" s="197">
        <v>0</v>
      </c>
      <c r="D58" s="191">
        <f t="shared" si="6"/>
        <v>0</v>
      </c>
      <c r="E58" s="167" t="s">
        <v>139</v>
      </c>
    </row>
    <row r="59" spans="1:5" x14ac:dyDescent="0.25">
      <c r="A59" s="192">
        <f t="shared" si="1"/>
        <v>55</v>
      </c>
      <c r="B59" s="167" t="s">
        <v>234</v>
      </c>
      <c r="C59" s="197">
        <v>0</v>
      </c>
      <c r="D59" s="191">
        <f t="shared" si="6"/>
        <v>0</v>
      </c>
      <c r="E59" s="181" t="s">
        <v>235</v>
      </c>
    </row>
    <row r="60" spans="1:5" x14ac:dyDescent="0.25">
      <c r="A60" s="199"/>
      <c r="B60" s="119" t="s">
        <v>11</v>
      </c>
      <c r="C60" s="198">
        <f>SUM(C5:C59)</f>
        <v>115683165</v>
      </c>
      <c r="D60" s="200">
        <f>SUM(D5:D59)</f>
        <v>43.616808856476496</v>
      </c>
      <c r="E60" s="196"/>
    </row>
    <row r="62" spans="1:5" ht="15.75" x14ac:dyDescent="0.25">
      <c r="A62" s="182"/>
    </row>
    <row r="63" spans="1:5" ht="15.75" x14ac:dyDescent="0.25">
      <c r="A63" s="183"/>
    </row>
    <row r="64" spans="1:5" ht="15.75" x14ac:dyDescent="0.25">
      <c r="A64" s="183"/>
    </row>
    <row r="65" spans="1:3" ht="15.75" x14ac:dyDescent="0.25">
      <c r="A65" s="183"/>
    </row>
    <row r="66" spans="1:3" ht="15.75" x14ac:dyDescent="0.25">
      <c r="A66" s="193"/>
    </row>
    <row r="67" spans="1:3" ht="16.5" x14ac:dyDescent="0.25">
      <c r="A67" s="194"/>
    </row>
    <row r="68" spans="1:3" ht="15.75" x14ac:dyDescent="0.25">
      <c r="A68" s="193"/>
    </row>
    <row r="72" spans="1:3" x14ac:dyDescent="0.25">
      <c r="B72" s="173"/>
    </row>
    <row r="73" spans="1:3" x14ac:dyDescent="0.25">
      <c r="B73" s="173"/>
      <c r="C73" s="173"/>
    </row>
    <row r="74" spans="1:3" x14ac:dyDescent="0.25">
      <c r="B74" s="173"/>
      <c r="C74" s="173"/>
    </row>
    <row r="75" spans="1:3" x14ac:dyDescent="0.25">
      <c r="B75" s="173"/>
      <c r="C75" s="173"/>
    </row>
    <row r="76" spans="1:3" x14ac:dyDescent="0.25">
      <c r="B76" s="173"/>
      <c r="C76" s="173"/>
    </row>
    <row r="77" spans="1:3" x14ac:dyDescent="0.25">
      <c r="B77" s="173"/>
      <c r="C77" s="173"/>
    </row>
    <row r="152" spans="1:1" x14ac:dyDescent="0.25">
      <c r="A152" s="109" t="s">
        <v>209</v>
      </c>
    </row>
  </sheetData>
  <mergeCells count="1">
    <mergeCell ref="A1:E2"/>
  </mergeCells>
  <pageMargins left="0.7" right="0.7" top="0.75" bottom="0.75" header="0.3" footer="0.3"/>
  <pageSetup scale="90" orientation="portrait" r:id="rId1"/>
  <rowBreaks count="1" manualBreakCount="1">
    <brk id="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Sheet3</vt:lpstr>
      <vt:lpstr>Declaration</vt:lpstr>
      <vt:lpstr>Summary</vt:lpstr>
      <vt:lpstr>Promoters</vt:lpstr>
      <vt:lpstr>Public</vt:lpstr>
      <vt:lpstr>Non Promoter Non Public</vt:lpstr>
      <vt:lpstr>SBO</vt:lpstr>
      <vt:lpstr>PAC</vt:lpstr>
      <vt:lpstr>PromoterGrp</vt:lpstr>
      <vt:lpstr>Sheet2</vt:lpstr>
      <vt:lpstr>Declaration!Print_Area</vt:lpstr>
      <vt:lpstr>'Non Promoter Non Public'!Print_Area</vt:lpstr>
      <vt:lpstr>Promoters!Print_Area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2022-07-19T10:52:51Z</dcterms:modified>
</cp:coreProperties>
</file>